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ampos\Desktop\2021\05 Seguimiento y Monitoreo\03 Titulo V\3ER  TRIMESTRE\05 Ejercicio y Destino Recursos Federales\"/>
    </mc:Choice>
  </mc:AlternateContent>
  <bookViews>
    <workbookView xWindow="0" yWindow="0" windowWidth="28800" windowHeight="12435"/>
  </bookViews>
  <sheets>
    <sheet name="III TR DESTINO GTO Y REINT 21" sheetId="1" r:id="rId1"/>
    <sheet name="Reintegro" sheetId="7" state="hidden" r:id="rId2"/>
    <sheet name="Dev Pag" sheetId="6" state="hidden" r:id="rId3"/>
  </sheets>
  <definedNames>
    <definedName name="_xlnm._FilterDatabase" localSheetId="0" hidden="1">'III TR DESTINO GTO Y REINT 21'!$A$11:$H$11</definedName>
    <definedName name="_xlnm.Print_Area" localSheetId="0">'III TR DESTINO GTO Y REINT 21'!$A$1:$H$504</definedName>
    <definedName name="_xlnm.Print_Titles" localSheetId="0">'III TR DESTINO GTO Y REINT 21'!$1:$9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7" i="1" l="1"/>
  <c r="H223" i="1" l="1"/>
  <c r="H222" i="1"/>
  <c r="H221" i="1"/>
  <c r="H220" i="1"/>
  <c r="H219" i="1"/>
  <c r="H218" i="1"/>
  <c r="H217" i="1"/>
  <c r="H216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8" i="1"/>
  <c r="H187" i="1"/>
  <c r="H186" i="1"/>
  <c r="H185" i="1"/>
  <c r="H184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39" i="1"/>
  <c r="H138" i="1"/>
  <c r="H137" i="1"/>
  <c r="H135" i="1"/>
  <c r="H134" i="1"/>
  <c r="H132" i="1"/>
  <c r="H131" i="1"/>
  <c r="H128" i="1"/>
  <c r="H127" i="1"/>
  <c r="H126" i="1"/>
  <c r="H125" i="1"/>
  <c r="H124" i="1"/>
  <c r="H120" i="1"/>
  <c r="H119" i="1"/>
  <c r="H118" i="1"/>
  <c r="H117" i="1"/>
  <c r="H116" i="1"/>
  <c r="H115" i="1"/>
  <c r="H104" i="1"/>
  <c r="H101" i="1"/>
  <c r="H100" i="1"/>
  <c r="H99" i="1"/>
  <c r="H98" i="1"/>
  <c r="H97" i="1"/>
  <c r="H96" i="1"/>
  <c r="H95" i="1"/>
  <c r="H93" i="1"/>
  <c r="H92" i="1"/>
  <c r="H91" i="1"/>
  <c r="H90" i="1"/>
  <c r="H88" i="1"/>
  <c r="H87" i="1"/>
  <c r="H85" i="1"/>
  <c r="H84" i="1"/>
  <c r="H82" i="1"/>
  <c r="H61" i="1"/>
  <c r="H66" i="1"/>
  <c r="H68" i="1"/>
  <c r="H57" i="1"/>
  <c r="H44" i="1"/>
  <c r="H50" i="1"/>
  <c r="H42" i="1"/>
  <c r="H15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8" i="1"/>
  <c r="F188" i="1"/>
  <c r="G187" i="1"/>
  <c r="F187" i="1"/>
  <c r="G186" i="1"/>
  <c r="F186" i="1"/>
  <c r="G185" i="1"/>
  <c r="F185" i="1"/>
  <c r="G184" i="1"/>
  <c r="F184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3" i="1"/>
  <c r="F93" i="1"/>
  <c r="G92" i="1"/>
  <c r="F92" i="1"/>
  <c r="G91" i="1"/>
  <c r="F91" i="1"/>
  <c r="G90" i="1"/>
  <c r="F90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G15" i="1"/>
  <c r="F15" i="1"/>
  <c r="G141" i="1" l="1"/>
  <c r="H14" i="1"/>
  <c r="H94" i="1"/>
  <c r="H141" i="1"/>
  <c r="F81" i="1"/>
  <c r="G189" i="1"/>
  <c r="F189" i="1"/>
  <c r="F94" i="1"/>
  <c r="F103" i="1"/>
  <c r="F183" i="1"/>
  <c r="H183" i="1"/>
  <c r="G14" i="1"/>
  <c r="G103" i="1"/>
  <c r="H89" i="1"/>
  <c r="F14" i="1"/>
  <c r="F89" i="1"/>
  <c r="F141" i="1"/>
  <c r="G89" i="1"/>
  <c r="G94" i="1"/>
  <c r="H81" i="1"/>
  <c r="H103" i="1"/>
  <c r="G81" i="1"/>
  <c r="G183" i="1"/>
  <c r="H189" i="1"/>
  <c r="F13" i="1" l="1"/>
  <c r="H102" i="1"/>
  <c r="H13" i="1"/>
  <c r="G102" i="1"/>
  <c r="G13" i="1"/>
  <c r="F102" i="1"/>
  <c r="F12" i="1" s="1"/>
  <c r="F345" i="1" s="1"/>
  <c r="H12" i="1" l="1"/>
  <c r="H345" i="1" s="1"/>
  <c r="G12" i="1"/>
  <c r="G345" i="1" s="1"/>
</calcChain>
</file>

<file path=xl/sharedStrings.xml><?xml version="1.0" encoding="utf-8"?>
<sst xmlns="http://schemas.openxmlformats.org/spreadsheetml/2006/main" count="1128" uniqueCount="497">
  <si>
    <t>EJERCICIO Y DESTINO DEL GASTO FEDERALIZADO Y REINTEGROS</t>
  </si>
  <si>
    <t>Entidad Federativa:</t>
  </si>
  <si>
    <t>Zacatecas</t>
  </si>
  <si>
    <t>Ejercicio Fiscal:</t>
  </si>
  <si>
    <t>Período:</t>
  </si>
  <si>
    <t>PROGRAMA O FONDO</t>
  </si>
  <si>
    <t>DESTINO DE LOS RECURSOS</t>
  </si>
  <si>
    <t>EJERCICIO</t>
  </si>
  <si>
    <t>REINTEGRO</t>
  </si>
  <si>
    <t xml:space="preserve">DEVENGADO </t>
  </si>
  <si>
    <t>PAGADO</t>
  </si>
  <si>
    <t>POR CLAVE PRESUPUESTARIA</t>
  </si>
  <si>
    <t>Recursos Federales</t>
  </si>
  <si>
    <t>POBLACIÓN EN GENERAL</t>
  </si>
  <si>
    <t>Sin Reintegro</t>
  </si>
  <si>
    <t>2123301 FONE</t>
  </si>
  <si>
    <t>SECTOR EDUCATIVO</t>
  </si>
  <si>
    <t>2123302 FASSA</t>
  </si>
  <si>
    <t>2123303 FISE</t>
  </si>
  <si>
    <t>2123304 FISM</t>
  </si>
  <si>
    <t>2123305 FORTAMUN</t>
  </si>
  <si>
    <t>2123306 FAM ASISTENCIA</t>
  </si>
  <si>
    <t>NIÑEZ , ADOLECENCIA Y FAMILIAS MARGINADAS</t>
  </si>
  <si>
    <t>2123307 FAM INFRAESTRUCTURA BASICA</t>
  </si>
  <si>
    <t>SECTOR EDUCATIVO NIVEL BÁSICA</t>
  </si>
  <si>
    <t>2123308 FAM INFRAESTRUCTURA SUPERIOR</t>
  </si>
  <si>
    <t>SECTOR EDUCATIVO NIVEL DE EDUCACIÓN  SUPERIOR</t>
  </si>
  <si>
    <t>2123309 FAETA CONALEP</t>
  </si>
  <si>
    <t>SECTOR EDUCATIVO NIVEL DE EDUCACIÓN MEDIA SUPERIOR</t>
  </si>
  <si>
    <t>2123310 FAETA INEA</t>
  </si>
  <si>
    <t>POBLACIÓN ADULTA</t>
  </si>
  <si>
    <t>2123311 FASP</t>
  </si>
  <si>
    <t>POBLACIÓN EN GENERAL (SEGURIDAD)</t>
  </si>
  <si>
    <t>2123312 FAFEF</t>
  </si>
  <si>
    <t>DEUDA Y TECNOLOGÍA</t>
  </si>
  <si>
    <t>2123313 FONE OTROS GASTO CORRIENTE</t>
  </si>
  <si>
    <t>2123314 FONE SERVICIOS PERSONALES</t>
  </si>
  <si>
    <t>2123315 FAM INFRAESTRUCTURA MEDIA SUPERIO</t>
  </si>
  <si>
    <t>2123316 FAM INFRAESTRUCTURA BASICA FIDEIC</t>
  </si>
  <si>
    <t>2123317 FAM INFRAESTRUCTURA MEDIA SUPERIO</t>
  </si>
  <si>
    <t>ESTUDIANTES DEL NIVEL DE EDUCACIÓN MEDIA SUPERIOR</t>
  </si>
  <si>
    <t>2123318 FAM INFRAESTRUCTURA SUPERIOR FIDE</t>
  </si>
  <si>
    <t>ESTUDIANTES DEL NIVEL DE EDUCACIÓN  SUPERIOR</t>
  </si>
  <si>
    <t>2126001 UAZ</t>
  </si>
  <si>
    <t>2126006 CECYTEZ</t>
  </si>
  <si>
    <t>2126007 COBAEZ 2020 B</t>
  </si>
  <si>
    <t>SECTOR EDUCATIVO MEDIA SUPERIOR</t>
  </si>
  <si>
    <t>2127002 APAUR</t>
  </si>
  <si>
    <t>2127003 APARURAL</t>
  </si>
  <si>
    <t>2127004 PTAR</t>
  </si>
  <si>
    <t>2127021 PROGRAMA ESCUELAS DE TIEMPO COMPLETO 2020</t>
  </si>
  <si>
    <t>ESTUDIANTES DEL NIVEL DE EDUCACIÓN BÁSICA</t>
  </si>
  <si>
    <t>2127022 APOYO PARA SOLV GASTO INHER A LA OPER Y PREST DE SERV EDUC EN ESTADO 1</t>
  </si>
  <si>
    <t>2127024 SECRETARIA DE FINANZAS INEA 2021</t>
  </si>
  <si>
    <t>2127040 PAIMEF 2021</t>
  </si>
  <si>
    <t>MUJERES</t>
  </si>
  <si>
    <t>2127044 PROGRAMA E025 PREVENCION Y TRATAMIENTO DE LAS ADICCIONES 2020 FEDERAL</t>
  </si>
  <si>
    <t>POBLACIÓN CON ALGUNA ADICCIÓN SECTOR SALUD</t>
  </si>
  <si>
    <t>2127050 INSTITUTO DE CAPACITACION PARA EL TRABAJO</t>
  </si>
  <si>
    <t>EMPRESAS</t>
  </si>
  <si>
    <t>2127053 PROGRAMA DE AGUA POTABLE, DRENAJE Y TRATAMIENTO 2020 AGUA LIMPIA FEDERA</t>
  </si>
  <si>
    <t>2127085 UTEZ FEDERAL 2021</t>
  </si>
  <si>
    <t>2127086 UNIVERSIDADES POLITECNICAS</t>
  </si>
  <si>
    <t>COMUNIDADES ESCOLARES DE INSTITUCIONES DE NIVEL MEDIO SUPERIOR</t>
  </si>
  <si>
    <t>2127091 APOYO PARA SOLV GASTO INHER A LA OPER Y PRES DE SERV DE EDUC EN EL ED 2</t>
  </si>
  <si>
    <t>2127128 E005 CAPACITACION AMBIENTAL Y DES SUST EN MAT DE CULTURA DEL AGUA 2020</t>
  </si>
  <si>
    <t>AGUA Y MEDIO AMBIENTE</t>
  </si>
  <si>
    <t>2127132 INSABI PRESTACION GRATUITA DE SERVICIOS DE SALUD, MEDICAMEN Y DEMAS INS</t>
  </si>
  <si>
    <t>SECTOR SALUD</t>
  </si>
  <si>
    <t>2127176 PAE SUBSIDIOS DE APOYO CONSEJEROS LABORALES</t>
  </si>
  <si>
    <t>TRABAJADORES(AS)</t>
  </si>
  <si>
    <t>2127177 PROGRAMA E023 ATENCION A LA SALUD 2021 FEDERAL</t>
  </si>
  <si>
    <t>2023302 FASSA</t>
  </si>
  <si>
    <t>2023310 FAETA INEA</t>
  </si>
  <si>
    <t>2027013 AFASPE</t>
  </si>
  <si>
    <t>POBLACIÓN EN GENERAL (SECTOR SALUD)</t>
  </si>
  <si>
    <t>2027057 SEGURO MEDICO SIGLO XXI 2020 INTERVENCIONES</t>
  </si>
  <si>
    <t>NIÑOS Y NIÑAS MENORES DE 5 AÑOS</t>
  </si>
  <si>
    <t>2027088 PROGRAMA S300 FORTALECIMIENTO A LA EXCELECIA EDUCATIVA 2020 FEDERAL</t>
  </si>
  <si>
    <t>2027132 INSABI PRESTACION GRATUITA DE SERVICIOS DE SALUD, MEDICAMEN Y DEMAS INS</t>
  </si>
  <si>
    <t>2143301 FONE</t>
  </si>
  <si>
    <t>2143303 FISE</t>
  </si>
  <si>
    <t>2143307 FAM INFRAESTRUCTURA BASICA</t>
  </si>
  <si>
    <t>2143308 FAM INFRAESTRUCTURA SUPERIOR</t>
  </si>
  <si>
    <t>2143315 FAM INFRAESTRUCTURA MEDIA SUPERIO</t>
  </si>
  <si>
    <t>2042301 FONREGION</t>
  </si>
  <si>
    <t>2042302 FONDO METROPOLITANO</t>
  </si>
  <si>
    <t>2042303 FONDO PARA LA ACCESIBILIDAD EN EL TRANSP PUBLICO PARA PER FOTRADIS 2020</t>
  </si>
  <si>
    <t>2043301 FONE</t>
  </si>
  <si>
    <t>2043303 FISE</t>
  </si>
  <si>
    <t>2043304 FISM</t>
  </si>
  <si>
    <t>2043306 FAM ASISTENCIA</t>
  </si>
  <si>
    <t>2043311 FASP</t>
  </si>
  <si>
    <t>2043312 FAFEF</t>
  </si>
  <si>
    <t>2043313 FONE OTROS GASTO CORRIENTE</t>
  </si>
  <si>
    <t>2047002 APAUR</t>
  </si>
  <si>
    <t>2047003 APARURAL</t>
  </si>
  <si>
    <t>2047021 PROGRAMA ESCUELAS DE TIEMPO COMPL</t>
  </si>
  <si>
    <t>2047036 PROGRAMA NACIONAL DE INGLES 2020</t>
  </si>
  <si>
    <t>2047039 PROGRAMA PARA EL DESARROLLO PROFESIONAL DOCENTE PRODEP 2020 FEDERAL</t>
  </si>
  <si>
    <t>2047041 PROGRAMA TELEBACHILLERATO COMUNITARIO 2020 FEDERAL</t>
  </si>
  <si>
    <t>2047050 INSTITUTO DE CAPACITACION PARA EL</t>
  </si>
  <si>
    <t>2047053 PROGRAMA DE AGUA POTABLE, DRENAJE Y TRATAMIENTO 2020 AGUA LIMPIA FEDERA</t>
  </si>
  <si>
    <t>2047056 PROGRAMA NACIONAL DE CONVIVENCIA ESCOLAR 2020</t>
  </si>
  <si>
    <t>2047081 APOYO PARA SOLV GASTO INHER A LA OPER Y PRES DE SERV DE EDUC EN EL ED 6</t>
  </si>
  <si>
    <t>2047087 PROGRAMA EXPANSION DE LA EDUCACION INICIAL PARA EL EJERCICIO FISCAL 19</t>
  </si>
  <si>
    <t>2047088 PROGRAMA S300 FORTALECIMIENTO A LA EXCELECIA EDUCATIVA 2020 FEDERAL</t>
  </si>
  <si>
    <t>2047090 APOYO PARA SOLV GASTO INHER A LA OPER Y PRES DE SERV DE EDUC EN EL ED 7</t>
  </si>
  <si>
    <t>2047092 PROGRAMA DE AGUA POTABLE, DRENAJE Y TRATAMIENTO PRODI 2020 FEDERAL</t>
  </si>
  <si>
    <t>2047123 CONV DE ADHESION Y COLAB DE SUBS FEDERAL EN COPARTICIP EN ACC DE BUSQ</t>
  </si>
  <si>
    <t>2047129 APOYO PARA SOLV GASTO INHER A LA OPER Y PRES DE SERV DE EDUC EN EL ED 5</t>
  </si>
  <si>
    <t>2047150 PROGRAMA FORTALECIMIENTO DE LOS SERVICIOS DE EDUCACIÓN ESPECIAL 2020</t>
  </si>
  <si>
    <t>2047151 PROGRAMA ATENCIÓN EDUCATIVA DE LA POBLACIÓN ESCOLAR MIGRANTE 2020</t>
  </si>
  <si>
    <t>2047152 PROG AGUA POTABLE DRENAJE Y TRATAMIENTO APART AGUA LIMPIA EMERGENTE FED</t>
  </si>
  <si>
    <t>2047157 PROG DESARROLLO DE APRENDIZAJES SIGNIFICATIVOS DE EDUCACION BASICA  FED</t>
  </si>
  <si>
    <t>2047158 CENTROS DE CONCILIACION Y DE TRIBUNALES LABORALES DE PADRON DE BENEFIC</t>
  </si>
  <si>
    <t>2047169 PROGRAMA DE BECAS ELISA ACUÑA 2020 FEDERAL</t>
  </si>
  <si>
    <t>2047170 PROGRAMAS DE APOYOS A LA CULTURA S268. REHABILITACION DE MERCADO GONZAL</t>
  </si>
  <si>
    <t>2047174 PROGRAMA DE ACCIONES CULTURALES MULTILINGUES Y COMUNITARIAS 2020 FED</t>
  </si>
  <si>
    <t>1942301 FONREGION</t>
  </si>
  <si>
    <t>1942302 FONDO METROPOLITANO</t>
  </si>
  <si>
    <t>1943310 FAETA INEA</t>
  </si>
  <si>
    <t>1947088 PLAN DE APOYO A LA CALIDAD EDUCATIVA Y LA TRANSFORM DE LA ESC PACTEN</t>
  </si>
  <si>
    <t>104119 EDUCACION PROGRAMA NACIONAL DE LECTURA</t>
  </si>
  <si>
    <t>124309 RENDIMIENTOS APOYO A LA IMPLEMENTACION DE LA REFORMA DE LA EDUCACION TE</t>
  </si>
  <si>
    <t>124311 RENDIMIENTOS ESCUELAS DE TIEMPO COMPLETO</t>
  </si>
  <si>
    <t>124317 RENDIMIENTOS PROGRAMA NACIONAL DE INGLES EN EDUCACION BASICA</t>
  </si>
  <si>
    <t>124319 RENDIMIENTOS SISTEMA NACIONAL DE FORMACION CONTINUA Y SUPERACION PROFES</t>
  </si>
  <si>
    <t>124323 RENDIMIENTOS FORTALECIMIENTO A LA EDUCACION ESPECIAL Y LA INTEGRACION E</t>
  </si>
  <si>
    <t>124339 EDUCACION CEVIC INOVEC</t>
  </si>
  <si>
    <t>124340 RENDIMIENTOS EDUCACION PLAN ESTATAL DE FORTALECIMIENTO EDUCACION NORMAL</t>
  </si>
  <si>
    <t>144123 RENDIMIENTOS EDUCACION PROG ESCUELAS DE TIEMPO COMPLETO</t>
  </si>
  <si>
    <t>144172 RENDIMIENTOS EDUCACION PROG DE FORT DE LA CAL EN EDUC BASICA</t>
  </si>
  <si>
    <t>164105 EDUCACION RENDIMIENTOS PROGRAMA DE TELEBACHILLERATO COMUNITARIO 2016</t>
  </si>
  <si>
    <t>164114 RENDIMIENTOS EDUCACION PROGRAMA NACIONAL DE INGLES</t>
  </si>
  <si>
    <t>164119 RENDIMIENTOS EDUCACION PROG FORTALECIMIENTO A LA CALIDAD EDUCATIVA</t>
  </si>
  <si>
    <t>164179 RENDIMIENTOS FONDO MINERO 2016</t>
  </si>
  <si>
    <t>174117 EDU PLAN DE APOYO A LA CAL EDUC Y LA TRANSFOR DE LA ESC NOR PACTEN 2017</t>
  </si>
  <si>
    <t>174155 RENDIMIENTOS PROGRAMA TELEBACHILLERATO COMUNITARIO 2017 FEDERAL</t>
  </si>
  <si>
    <t>174511 RENDIMIENTOS FONDO MINERO 2017</t>
  </si>
  <si>
    <t>1847033 FONDO MINERO 2018</t>
  </si>
  <si>
    <t>POR CUENTA CONTABLE CONTABLE</t>
  </si>
  <si>
    <t>FTES PPAL</t>
  </si>
  <si>
    <t>BANCO</t>
  </si>
  <si>
    <t>FTES REND</t>
  </si>
  <si>
    <t>CUENTA CONT N1</t>
  </si>
  <si>
    <t>DEPENDENCIA</t>
  </si>
  <si>
    <t>Reintegro</t>
  </si>
  <si>
    <t>1827055 RECURSOS REMANENTES DEL FAM</t>
  </si>
  <si>
    <t>1922301 FONREGION</t>
  </si>
  <si>
    <t>Sin Identificar</t>
  </si>
  <si>
    <t>1923304 FISM</t>
  </si>
  <si>
    <t>1943304 FISM</t>
  </si>
  <si>
    <t>2022301 FONREGION</t>
  </si>
  <si>
    <t>2022303 FONDO PARA LA ACCESIBILIDAD EN EL TRANSP PUBLICO PARA PER FOTRADIS 2020</t>
  </si>
  <si>
    <t>2023301 FONE</t>
  </si>
  <si>
    <t>2023303 FISE</t>
  </si>
  <si>
    <t>2023304 FISM</t>
  </si>
  <si>
    <t>2023305 FORTAMUN</t>
  </si>
  <si>
    <t>2023306 FAM ASISTENCIA</t>
  </si>
  <si>
    <t>2023307 FAM INFRAESTRUCTURA BASICA</t>
  </si>
  <si>
    <t>2023308 FAM INFRAESTRUCTURA SUPERIOR</t>
  </si>
  <si>
    <t>2023312 FAFEF</t>
  </si>
  <si>
    <t>2023313 FONE OTROS GASTO CORRIENTE</t>
  </si>
  <si>
    <t>2023315 FAM INFRAESTRUCTURA MEDIA SUPERIO</t>
  </si>
  <si>
    <t>2027002 APAUR</t>
  </si>
  <si>
    <t>2027003 APARURAL</t>
  </si>
  <si>
    <t>2027021 PROGRAMA ESCUELAS DE TIEMPO COMPLETO 2020</t>
  </si>
  <si>
    <t>2027028 FORTASEG 2020</t>
  </si>
  <si>
    <t>2027036 PROGRAMA NACIONAL DE INGLES 2020</t>
  </si>
  <si>
    <t>2027039 PROGRAMA PARA EL DESARROLLO PROFESIONAL DOCENTE PRODEP 2020 FEDERAL</t>
  </si>
  <si>
    <t>2027041 PROGRAMA TELEBACHILLERATO COMUNITARIO 2020 FEDERAL</t>
  </si>
  <si>
    <t>2027050 INSTITUTO DE CAPACITACION PARA EL</t>
  </si>
  <si>
    <t>2027056 PROGRAMA NACIONAL DE CONVIVENCIA ESCOLAR 2020</t>
  </si>
  <si>
    <t>2027081 APOYO PARA SOLV GASTO INHER A LA OPER Y PRES DE SERV DE EDUC EN EL ED 6</t>
  </si>
  <si>
    <t>2027087 PROGRAMA EXPANSION DE LA EDUCACION INICIAL PARA EL EJERCICIO FISCAL 20</t>
  </si>
  <si>
    <t>2027090 APOYO PARA SOLV GASTO INHER A LA OPER Y PRES DE SERV DE EDUC EN EL ED 7</t>
  </si>
  <si>
    <t>2027092 PROGRAMA DE AGUA POTABLE, DRENAJE Y TRATAMIENTO PRODI 2020 FEDERAL</t>
  </si>
  <si>
    <t>2027123 CONV DE ADHESION Y COLAB DE SUBS FEDERAL EN COPARTICIP EN ACC DE BUSQ</t>
  </si>
  <si>
    <t>2027126 APOYO PARA SOLV GASTO INHER A LA OPER Y PRES DE SER DE EDUC EN EL ED 4</t>
  </si>
  <si>
    <t>2027129 APOYO PARA SOLV GASTO INHER A LA OPER Y PRES DE SERV DE EDUC EN EL ED 5</t>
  </si>
  <si>
    <t>2027150 PROGRAMA FORTALECIMIENTO DE LOS SERVICIOS DE EDUCACIÓN ESPECIAL 2020</t>
  </si>
  <si>
    <t>2027151 PROGRAMA ATENCIÓN EDUCATIVA DE LA POBLACIÓN ESCOLAR MIGRANTE 2020</t>
  </si>
  <si>
    <t>2027157 PROG DESARROLLO DE APRENDIZAJES SIGNIFICATIVOS DE EDUCACION BASICA  FED</t>
  </si>
  <si>
    <t>2027158 CENTROS DE CONCILIACION Y DE TRIBUNALES LABORALES DE PADRON DE BENEFIC</t>
  </si>
  <si>
    <t>2027169 PROGRAMA DE BECAS ELISA ACUÑA 2020 FEDERAL</t>
  </si>
  <si>
    <t>2027170 PROGRAMAS DE APOYOS A LA CULTURA S268. REHABILITACION DE MERCADO GONZAL</t>
  </si>
  <si>
    <t>2027171 PROGRAMA E068 PROYECTO INTEGRAL DE ALFABETIZACION FISICA DE EXCELENCIA</t>
  </si>
  <si>
    <t>Totales</t>
  </si>
  <si>
    <t xml:space="preserve">Nota 1: Para consolidar la información de los reintegros, se cambió la presentacióncon respecto al primer trimestre de 2018, esto para poder brindar una información más clara, </t>
  </si>
  <si>
    <t>adémas de hacer el proceso mas sencillo por cuestiones de volumen de registros. Se consolida en función de erogaciones presupuestales y contables, entendiendo los siguiente:</t>
  </si>
  <si>
    <t>Cuando la celda observa un importe en el reintegro, refiere al momento contable del pagado.</t>
  </si>
  <si>
    <t xml:space="preserve">Nota 2: En la información contable, refiere a la salida bancaria por medio de cuentas contables (provisiones y otras cuentas por pagar) en este ejercicio y únicamente lo reintegrado a la </t>
  </si>
  <si>
    <t xml:space="preserve"> a la TESOFE por la Secretaría en el presente ejercicio por medio de la partida 4242 TRANSFERENCIAS POR REINTEGROS A LA TESOFE Y 4241 TRANSFERENCIAS POR OTROS REINTEGROS </t>
  </si>
  <si>
    <t>Metadatos:</t>
  </si>
  <si>
    <t>Catalogo de Dependencias</t>
  </si>
  <si>
    <t>Cuentas Contables Concentradora Nivel 1 (CUENTAS CONT N1)</t>
  </si>
  <si>
    <t>1 - Jefatura de Oficina del C. Gobernador:</t>
  </si>
  <si>
    <t>PROVEEDORES POR PAGAR A CORTO PLAZO.</t>
  </si>
  <si>
    <t>2 - Secretaría General de Gobierno</t>
  </si>
  <si>
    <t>PARTICIPACIONES Y APORTACIONES POR PAGAR A CP</t>
  </si>
  <si>
    <t>3 - Secretaría de Finanzas</t>
  </si>
  <si>
    <t>TRANSFERENCIAS OTORGADAS POR PAGAR A CORTO PLAZO</t>
  </si>
  <si>
    <t>4 - Secretaría de Seguridad Pública</t>
  </si>
  <si>
    <t>RETENCIONES Y CONTRIBUCIONES POR PAGAR A CORTO PLAZO</t>
  </si>
  <si>
    <t>5 - Secretaría de Administración</t>
  </si>
  <si>
    <t>OTRAS CUENTAS POR PAGAR A CORTO PLAZO</t>
  </si>
  <si>
    <t>6 - Secretaría de la Función Pública</t>
  </si>
  <si>
    <t>OTRAS PROVISIONES A CORTO PLAZO</t>
  </si>
  <si>
    <t>7 - Secretaría de Economía</t>
  </si>
  <si>
    <t>OTROS PASIVOS CIRCULANTES</t>
  </si>
  <si>
    <t>8 - Secretaría de Turismo</t>
  </si>
  <si>
    <t>9 - Secretaría de Obras Públicas</t>
  </si>
  <si>
    <t>10 - Secretaría de Educación</t>
  </si>
  <si>
    <t>11 - Secretaría de Desarrollo Social</t>
  </si>
  <si>
    <t>12 - Secretaría de Salud</t>
  </si>
  <si>
    <t>13 - Secretaría de Desarrollo Urbano, Vivienda y Ordena</t>
  </si>
  <si>
    <t>14 - Secretaría del Agua y Medio Ambiente</t>
  </si>
  <si>
    <t>15 - Secretaría del Campo</t>
  </si>
  <si>
    <t>16 - Secretaría de las Mujeres</t>
  </si>
  <si>
    <t>17 - Secretaría del Zacatecano Migrante</t>
  </si>
  <si>
    <t>18 - Coordinación General Jurídica</t>
  </si>
  <si>
    <t>19 - Coordinación Estatal de Planeación</t>
  </si>
  <si>
    <t>21 - Legislatura</t>
  </si>
  <si>
    <t>22 - Auditoría</t>
  </si>
  <si>
    <t>30 - Poder Legislativo del Estado de Zacatecas</t>
  </si>
  <si>
    <t>40 - Poder Judicial del Estado de Zacatecas</t>
  </si>
  <si>
    <t>51 - Comisión Estatal de Derechos Humanos</t>
  </si>
  <si>
    <t>52 - Instituto Zacatecano de Acceso a la Información</t>
  </si>
  <si>
    <t>53 - Instituto Electoral del Estado de Zacatecas</t>
  </si>
  <si>
    <t>54 - Universidad Autónoma de Zacatecas</t>
  </si>
  <si>
    <t>55 - Tribunal de Justicia Electoral del Estado de Zacat</t>
  </si>
  <si>
    <t>56 - Fiscalia de Justicia del Estado</t>
  </si>
  <si>
    <t>57 - Tribunal de Justicia Administrativa del Estado de</t>
  </si>
  <si>
    <t>58 - Instituto Regional del Patrimonio Mundial</t>
  </si>
  <si>
    <t>60 - Instituto de Seguridad y Servicios Sociales para e</t>
  </si>
  <si>
    <t>61 - Sistema Estatal para el Desarrollo Integral de la</t>
  </si>
  <si>
    <t>62 - Consejo Estatal de Desarrollo Económico</t>
  </si>
  <si>
    <t>63 - Consejo Zacatecano de Ciencia, Tecnología e Innova</t>
  </si>
  <si>
    <t>64 - Servicios de Salud de Zacatecas</t>
  </si>
  <si>
    <t>65 - Regimen Estatal de Protección Social en Salud</t>
  </si>
  <si>
    <t>66 - Centro Estatal de Trasplantes de Órganos y Tejidos</t>
  </si>
  <si>
    <t>68 - Instituto de la Defensoría Pública</t>
  </si>
  <si>
    <t>69 - Instituto de Cultura Física y Deporte del Estado d</t>
  </si>
  <si>
    <t>70 - Sistema Zacatecano de Radio y Televisión</t>
  </si>
  <si>
    <t>71 - Patronato Estatal de promotores Voluntarios</t>
  </si>
  <si>
    <t>72 - Instituto Zacatecano de Educación para Adultos</t>
  </si>
  <si>
    <t>73 - Instituto de Capacitación para el Trabajo</t>
  </si>
  <si>
    <t>74 - Instituto Zacatecano de Cultura Ramón López Velard</t>
  </si>
  <si>
    <t>75 - Instituto Zacatecano de Construcción de Escuelas</t>
  </si>
  <si>
    <t>76 - Junta de Protección y Conservación de Monumentos y</t>
  </si>
  <si>
    <t>77 - Instituto de la Juventud del Estado de Zacatecas</t>
  </si>
  <si>
    <t>78 - Instituto para la Atención e Inclusión de las Pers</t>
  </si>
  <si>
    <t>79 - Universidad Politécnica de Zacatecas</t>
  </si>
  <si>
    <t>80 - Universidad Politécnica del Sur de Zacatecas</t>
  </si>
  <si>
    <t>81 - Instituto Tecnológico Superior de Nochistlán</t>
  </si>
  <si>
    <t>82 - Instituto Tecnológico Superior de Fresnillo</t>
  </si>
  <si>
    <t>83 - Instituto Tecnológico Superior de Tlaltenango</t>
  </si>
  <si>
    <t>84 - Instituto Tecnológico Superior de Loreto</t>
  </si>
  <si>
    <t>85 - Instituto Tecnológico Superior de Río Grande</t>
  </si>
  <si>
    <t>86 - Instituto Tecnológico Superior de Jerez</t>
  </si>
  <si>
    <t>87 - Instituto Tecnológico Superior de Sombrerete</t>
  </si>
  <si>
    <t>88 - Escuela de Conservación y Restauración de Zacateca</t>
  </si>
  <si>
    <t>89 - Colegio de Bachilleres del Estado de Zacatecas</t>
  </si>
  <si>
    <t>90 - Colegio de Educación Profesional Técnica de Zacate</t>
  </si>
  <si>
    <t>91 - Colegio de Estudios Científicos y Tecnológicos del</t>
  </si>
  <si>
    <t>92 - Instituto de Selección y Capacitación del Estado d</t>
  </si>
  <si>
    <t>93 - Universidad Tecnológica del Estado de Zacatecas</t>
  </si>
  <si>
    <t>94 - Patronato de la Feria Nacional de la Ciudad de Zac</t>
  </si>
  <si>
    <t>95 - Comisión Estatal de la Defensa del Contribuyente</t>
  </si>
  <si>
    <t>96 - Secretaría Ejecutiva del Sistema Estatal Anticorru</t>
  </si>
  <si>
    <t>97 - Centro de Conciliación Laboral del Estado de Zacat</t>
  </si>
  <si>
    <t>98 - Agencia de Energía del Estado de Zacatecas</t>
  </si>
  <si>
    <t>301 - Municipio de Apozol</t>
  </si>
  <si>
    <t>302 - Municipio de Apulco</t>
  </si>
  <si>
    <t>303 - Municipio de Atolinga</t>
  </si>
  <si>
    <t>304 - Municipio de Benito Juárez</t>
  </si>
  <si>
    <t>305 - Municipio de Calera</t>
  </si>
  <si>
    <t>306 - Municipio de Cañitas de Felipe Pescador</t>
  </si>
  <si>
    <t>307 - Municipio de Concepción del Oro</t>
  </si>
  <si>
    <t>308 - Municipio de Cuauhtémoc</t>
  </si>
  <si>
    <t>309 - Municipio de Chalchihuites</t>
  </si>
  <si>
    <t>310 - Municipio de El Plateado de Joaquín Amaro</t>
  </si>
  <si>
    <t>311 - Municipio de El Salvador</t>
  </si>
  <si>
    <t>312 - Municipio de Fresnillo</t>
  </si>
  <si>
    <t>313 - Municipio de Genaro Codina</t>
  </si>
  <si>
    <t>314 - Municipio de General Enrique Estrada</t>
  </si>
  <si>
    <t>315 - Municipio de General Francisco R. Murguía</t>
  </si>
  <si>
    <t>316 - Municipio de General Pánfilo Natera</t>
  </si>
  <si>
    <t>317 - Municipio de Guadalupe</t>
  </si>
  <si>
    <t>318 - Municipio de Huanusco</t>
  </si>
  <si>
    <t>319 - Municipio de Jalpa</t>
  </si>
  <si>
    <t>320 - Municipio de Jerez</t>
  </si>
  <si>
    <t>321 - Municipio de Jiménez del Teul</t>
  </si>
  <si>
    <t>322 - Municipio de Juan Aldama</t>
  </si>
  <si>
    <t>323 - Municipio de Juchipila</t>
  </si>
  <si>
    <t>324 - Municipio de Loreto</t>
  </si>
  <si>
    <t>325 - Municipio de Luís Moya</t>
  </si>
  <si>
    <t>326 - Municipio de Mazapil</t>
  </si>
  <si>
    <t>327 - Municipio de Melchor Ocampo</t>
  </si>
  <si>
    <t>328 - Municipio de Mezquital del Oro</t>
  </si>
  <si>
    <t>329 - Municipio de Miguel Auza</t>
  </si>
  <si>
    <t>330 - Municipio de Momax</t>
  </si>
  <si>
    <t>331 - Municipio de Monte Escobedo</t>
  </si>
  <si>
    <t>332 - Municipio de Morelos</t>
  </si>
  <si>
    <t>333 - Municipio de Moyahua de Estrada</t>
  </si>
  <si>
    <t>334 - Municipio de Nochistlán de Mejía</t>
  </si>
  <si>
    <t>335 - Municipio de Noria de Ángeles</t>
  </si>
  <si>
    <t>336 - Municipio de Ojocaliente</t>
  </si>
  <si>
    <t>337 - Municipio de Pánuco</t>
  </si>
  <si>
    <t>338 - Municipio de Pinos</t>
  </si>
  <si>
    <t>339 - Municipio de Río Grande</t>
  </si>
  <si>
    <t>340 - Municipio de Saín Alto</t>
  </si>
  <si>
    <t>341 - Municipio de Santa María de la Paz</t>
  </si>
  <si>
    <t>342 - Municipio de Sombrerete</t>
  </si>
  <si>
    <t>343 - Municipio de Susticacán</t>
  </si>
  <si>
    <t>344 - Municipio de Tabasco</t>
  </si>
  <si>
    <t>345 - Municipio de Tepechitlán</t>
  </si>
  <si>
    <t>346 - Municipio de Tepetongo</t>
  </si>
  <si>
    <t>347 - Municipio de Teúl de González Ortega</t>
  </si>
  <si>
    <t>348 - Municipio de Tlaltenango de Sánchez Román</t>
  </si>
  <si>
    <t>349 - Municipio de Trancoso</t>
  </si>
  <si>
    <t>350 - Municipio de Trinidad García de la Cadena</t>
  </si>
  <si>
    <t>351 - Municipio de Valparaíso</t>
  </si>
  <si>
    <t>352 - Municipio de Vetagrande</t>
  </si>
  <si>
    <t>353 - Municipio de Villa de Cos</t>
  </si>
  <si>
    <t>354 - Municipio de Villa García</t>
  </si>
  <si>
    <t>355 - Municipio de Villa González Ortega</t>
  </si>
  <si>
    <t>356 - Municipio de Villa Hidalgo</t>
  </si>
  <si>
    <t>357 - Municipio de Villanueva</t>
  </si>
  <si>
    <t>358 - Municipio de Zacatecas</t>
  </si>
  <si>
    <t>399 - Por Asignar</t>
  </si>
  <si>
    <t>1. Recursos 2021</t>
  </si>
  <si>
    <t>2127013 AFASPE</t>
  </si>
  <si>
    <t>2127019 AFASPE 2021</t>
  </si>
  <si>
    <t>2127035 PROVISION PARA LA ARMONIZACION CONTABLE</t>
  </si>
  <si>
    <t>2127036 PROGRAMA NACIONAL DE INGLES 2021</t>
  </si>
  <si>
    <t>2127041 PROGRAMA TELEBACHILLERATO COMUNITARIO 2021 FEDERAL</t>
  </si>
  <si>
    <t>2127048 APOYO PARA SOLV GASTO INHER A LA OPER Y PREST DE SERV EDUC EN ESTADO 3</t>
  </si>
  <si>
    <t>2127049 PROGRAMA FORTALECIMIENTO A LA ATENCION MEDICA FAM 2021 FEDERAL</t>
  </si>
  <si>
    <t>2127055 RECURSOS REMANENTES DEL FAM BASICO</t>
  </si>
  <si>
    <t>2127058 PROG DE FORTALECIM A LA TRANSVER DE LA PERSPECTIVA DE GENERO PFTPG 2021</t>
  </si>
  <si>
    <t>2127067 PROGR DE REGISTRO E IDENTIFICACION DE POBLACION FORTALECIMIENTO DEl REG</t>
  </si>
  <si>
    <t>2127087 PROGRAMA EXPANSION DE LA EDUCACION INICIAL PARA EL EJERCICIO FISCAL 20</t>
  </si>
  <si>
    <t>2127121 RECURSOS REMANENTES FAM MEDIA SUPERIOR 2020</t>
  </si>
  <si>
    <t>2127122 RECURSOS REMANENTES FAM SUPERIOR 2020</t>
  </si>
  <si>
    <t>2127123 CONV DE ADHESION Y COLAB DE SUBS FEDERAL EN COPARTICIP EN ACC DE BUSQ</t>
  </si>
  <si>
    <t>2127126 APOYO PARA SOLV GASTO INHER A LA OPER Y PRES DE SER DE EDUC EN EL ED 4</t>
  </si>
  <si>
    <t>2127136 FONDO DE PROTECCION CONTRA GASTOS CATASTROFICOS 2019 FEDERAL</t>
  </si>
  <si>
    <t>2127150 PROGRAMA FORTALECIMIENTO DE LOS SERVICIOS DE EDUCACIÓN ESPECIAL 2021</t>
  </si>
  <si>
    <t>2127160 FONDO PARA EL BIENESTAR Y AVANCE DE LAS MUJERES FEDERAL FOBAM 2021</t>
  </si>
  <si>
    <t>2127178 PROGRAMA ANUAL REFUGIO ZACATECAS PARA MUJERES VICTIMAS DE VIOLENCIA SU</t>
  </si>
  <si>
    <t>2127179 PROGRAMA DE MEJORAMIENTO URBANO PMU INSUS 2021 FEDERAL</t>
  </si>
  <si>
    <t>2127180 PROGRAMA PROAGUA FEDERAL 2021</t>
  </si>
  <si>
    <t>2127181 EQUIPAMIENTO UNIDADES BASICAS DE REHABILITACION  FEDERAL 2021</t>
  </si>
  <si>
    <t>2. Recursos 2020</t>
  </si>
  <si>
    <t>Rendimientos</t>
  </si>
  <si>
    <t>2143302 FASSA</t>
  </si>
  <si>
    <t>2143304 FISM</t>
  </si>
  <si>
    <t>2143305 FORTAMUN</t>
  </si>
  <si>
    <t>2143311 FASP</t>
  </si>
  <si>
    <t>2147013 AFASPE</t>
  </si>
  <si>
    <t>2147022 APOYO PARA SOLV GASTO INHER A LA OPER Y PREST DE SERV EDUC EN ESTADO 1</t>
  </si>
  <si>
    <t>2147035 PROVISION PARA LA ARMONIZACION CONTABLE</t>
  </si>
  <si>
    <t>2147040 PAIMEF 2021</t>
  </si>
  <si>
    <t>2147044 PROGRAMA E025 PREVENCION Y TRATAM</t>
  </si>
  <si>
    <t>2147049 PROGRAMA FORTALECIMIENTO A LA ATENCION MEDICA FAM 2021 FEDERAL</t>
  </si>
  <si>
    <t>2147055 RECURSOS REMANENTES DEL FAM BASICO</t>
  </si>
  <si>
    <t>2147058 PROG DE FORTALECIM A LA TRANSVER DE LA PERSPECTIVA DE GENERO PFTPG 2021</t>
  </si>
  <si>
    <t>2147121 RECURSOS REMANENTES FAM MEDIA SUPERIOR 2020</t>
  </si>
  <si>
    <t>2147122 RECURSOS REMANENTES FAM SUPERIOR 2020</t>
  </si>
  <si>
    <t>2147132 INSABI PRESTACION GRATUITA DE SERVICIOS DE SALUD, MEDICAMEN Y DEMAS INS</t>
  </si>
  <si>
    <t>2147160 FONDO PARA EL BIENESTAR Y AVANCE DE LAS MUJERES FEDERAL FOBAM 2021</t>
  </si>
  <si>
    <t>2147177 PROGRAMA E023 ATENCION A LA SALUD 2021 FEDERAL</t>
  </si>
  <si>
    <t>2147178 PROGRAMA ANUAL REFUGIO ZACATECAS PARA MUJERES VICTIMAS DE VIOLENCIA SU</t>
  </si>
  <si>
    <t>2043302 FASSA</t>
  </si>
  <si>
    <t>2043305 FORTAMUN</t>
  </si>
  <si>
    <t>2043310 FAETA INEA</t>
  </si>
  <si>
    <t>2047033 FONDO MINERO</t>
  </si>
  <si>
    <t>2047132 INSABI PRESTACION GRATUITA DE SERVICIOS DE SALUD, MEDICAMEN Y DEMAS INS</t>
  </si>
  <si>
    <t>2047173 U079 PROGRAMA DE EXPANSION DE LA EDUCACION MEDIA SUPERIOR Y SUPERIOR 20</t>
  </si>
  <si>
    <t>3. Recursos 2019</t>
  </si>
  <si>
    <t>1947124 SEGURO AGRICOLA, ACUICOLA Y PESQUERO CATASTROFICO 2019 Y FOLIO 301553 F</t>
  </si>
  <si>
    <t>4. Recursos de Ejercicios Fiscales Anteriores</t>
  </si>
  <si>
    <t>144111 RENDIMIENTOS  FAM INFRAESTRUCTURA BASICA 2014</t>
  </si>
  <si>
    <t>154154 REND FOMENTO A LA CULTURA EMPRENDENDORA 2015</t>
  </si>
  <si>
    <t>154171 RENDIMIENTOS FAM INFRAESTRUCTURA BASICA 2015</t>
  </si>
  <si>
    <t>154172 RENDIMIENTOS FAM INFRAESTRUCTURA SUPERIOR 2015</t>
  </si>
  <si>
    <t>164106 EDUCACION RENDIMIENTOS PROGRAMA DE LA REFORMA EDUCATIVA 2016</t>
  </si>
  <si>
    <t>164412 RENDIMIENTOS  MI TIENDITA 2016 FEDERAL</t>
  </si>
  <si>
    <t>164416 RENDIMIENTOS  UN DOS TRES TODOS A EMPRENDER EN EL SECTOR TURISMO 2016</t>
  </si>
  <si>
    <t>164501 RENDIMIENTOS  FAM BASICO 2016</t>
  </si>
  <si>
    <t>174109 REND EDUCACION PROG DE FORTALECIMIENTO DE LA CALIDAD EDUCATIVA 2017</t>
  </si>
  <si>
    <t>174305 FONDO DE FINANCIAMIENTO AL CAMPO DE ZACATECAS 13278</t>
  </si>
  <si>
    <t>174513 RED DE APOYO AL EMPRENDEDOR 2017 FEDERAL</t>
  </si>
  <si>
    <t>1842303 FONDO PARA LA ACCESIBILIDAD EN EL TRANSPORTE PUBLICO</t>
  </si>
  <si>
    <t>1842313 FONDO PARA EL FORTALECIMIENTO FINANCIERO PARA INVERSION A 2018</t>
  </si>
  <si>
    <t>1842316 FONDO PARA EL FORTALECIMIENTO FINANCIERO PARA INVERSION 2018 B</t>
  </si>
  <si>
    <t>1842319 FONDO PARA EL FORTALECIMIENTO FINANCIERO PARA LA INVERSIÓN 2018 C FED</t>
  </si>
  <si>
    <t>1847062 SEGURO PECUARIO CATASTROFICO 2018 FOLIO ELECTRONICO 301514 FEDERAL</t>
  </si>
  <si>
    <t>ADMINISTRACIÓN PÚBLICA ESTATAL</t>
  </si>
  <si>
    <t>SECTOR EDUCATIVO BASICA</t>
  </si>
  <si>
    <t xml:space="preserve">SECTOR EDUCATIVO NIÑAS, NIÑOS, ADOLESCENTES </t>
  </si>
  <si>
    <t>SECTOR EDUCATIVO SUPERIOR</t>
  </si>
  <si>
    <t>SEGURIDAD</t>
  </si>
  <si>
    <t>SECTOR EDUCATIVO ( alumnado con discapacidad y aptitudes sobresalientes)</t>
  </si>
  <si>
    <t>PERSONAS CON ALGUNA DISCAPACIDAD</t>
  </si>
  <si>
    <t>POBLACIÓN EN GENERAL (URBANO)</t>
  </si>
  <si>
    <t>CC Fuente</t>
  </si>
  <si>
    <t>Suma de devengado</t>
  </si>
  <si>
    <t>Suma de pagado</t>
  </si>
  <si>
    <t>2148101 APORTACIÓN ESTATAL A SEGURIDAD PÚ</t>
  </si>
  <si>
    <t>2049008 SEDUVOT PROGRAMA MEJORAMIENTO DE VIVIENDA MUNICIPAL</t>
  </si>
  <si>
    <t>1949009 SEDUVOT PROGRAMA MEJORAMIENTO DE VIVIENDA MUNICIPAL</t>
  </si>
  <si>
    <t>1849009 SEDUVOT PROGRAMA FISE 2018 MUNICIPAL</t>
  </si>
  <si>
    <t>Total general</t>
  </si>
  <si>
    <t>142107 FAM INFRAESTRUCTURA BASICA 2014</t>
  </si>
  <si>
    <t>142556 PROGRAMA DE FORTALECIMIENTO DE LA CALIDAD EN EDUCACION BASICA</t>
  </si>
  <si>
    <t>152107 FAM INFRAESTRUCTURA BASICA 2015</t>
  </si>
  <si>
    <t>152108 FAM INFRAESTRUCTURA SUPERIOR 2015</t>
  </si>
  <si>
    <t>162107 FAM INFRAESTRUCTURA BASICA 2016</t>
  </si>
  <si>
    <t>162518 EDUCACION PROGRAMA TELEBACHILLERATO COMUNITARIO</t>
  </si>
  <si>
    <t>162588 PROYECTO MI TIENDITA SEZAC</t>
  </si>
  <si>
    <t>172532 EDUCACION PROGRAMA NACIONAL DE CONVIVENCIA ESCOLAR 2017</t>
  </si>
  <si>
    <t>172561 PROGRAMA TELEBACHILLERATO COMUNITARIO 2017 FEDERAL</t>
  </si>
  <si>
    <t>1822303 FONDO PARA LA ACCESIBILIDAD EN EL TRANSPORTE PUBLICO</t>
  </si>
  <si>
    <t>1822313 FONDO PARA EL FORTALECIMIENTO FINANCIERO PARA INVERSION A 2018</t>
  </si>
  <si>
    <t>1822316 FONDO PARA EL FORTALECIMIENTO FINANCIERO PARA INVERSION</t>
  </si>
  <si>
    <t>1822319 FONDO PARA EL FORTALECIMIENTO FINANCIERO PARA LA INVERSIÓN 2018 C FED</t>
  </si>
  <si>
    <t>1847055 RECURSOS REMANENTES DEL FAM</t>
  </si>
  <si>
    <t>1927088 PLAN DE APOYO A LA CALIDAD EDUCATIVA Y LA TRANSFORM DE LA ESC PACTEN</t>
  </si>
  <si>
    <t>2043307 FAM INFRAESTRUCTURA BASICA</t>
  </si>
  <si>
    <t>2043308 FAM INFRAESTRUCTURA SUPERIOR</t>
  </si>
  <si>
    <t>2023311 FASP</t>
  </si>
  <si>
    <t>2043315 FAM INFRAESTRUCTURA MEDIA SUPERIO</t>
  </si>
  <si>
    <t>2047028 FORTASEG 2020</t>
  </si>
  <si>
    <t>2047126 APOYO PARA SOLV GASTO INHER A LA OPER Y PRES DE SER DE EDUC EN EL ED 4</t>
  </si>
  <si>
    <t>2047171 PROGRAMA E068 PROYECTO INTEGRAL DE ALFABETIZACION FISICA DE EXCELENCIA</t>
  </si>
  <si>
    <t>1847061 SEGURO AGRICOLA CATASTROFICO 2018 FOLIO ELECTRONICO 301511 FEDERAL</t>
  </si>
  <si>
    <t>124313 RENDIMIENTOS PROGRAMA EDUCACION BASICA PARA NIÑOS Y NIÑAS DE FAMILIAS J</t>
  </si>
  <si>
    <t>Al III Trimestre</t>
  </si>
  <si>
    <t>CC Año</t>
  </si>
  <si>
    <t>Mod</t>
  </si>
  <si>
    <t>2127039 PROGRAMA PARA EL DESARROLLO PROFESIONAL DOCENTE PRODEP 2020 FEDERAL</t>
  </si>
  <si>
    <t>2127081 APOYO PARA SOLV GASTO INHER A LA OPER Y PRES DE SERV DE EDUC EN EL ED 6</t>
  </si>
  <si>
    <t>2127090 APOYO PARA SOLV GASTO INHER A LA OPER Y PRES DE SERV DE EDUC EN EL ED 7</t>
  </si>
  <si>
    <t>2127129 APOYO PARA SOLV GASTO INHER A LA OPER Y PRES DE SERV DE EDUC EN EL ED 5</t>
  </si>
  <si>
    <t>2127182 PROYECTO AVGM ZACM2 FGZ 49 2021 FEDERAL</t>
  </si>
  <si>
    <t>2127183 APOYO A INSTITUCIONES ESTATALES DE CULTURA AIEC 2021 FEDERAL</t>
  </si>
  <si>
    <t>2143313 FONE OTROS GASTO CORRIENTE</t>
  </si>
  <si>
    <t>2147036 PROGRAMA NACIONAL DE INGLES 2021</t>
  </si>
  <si>
    <t>2147039 PROGRAMA PARA EL DESARROLLO PROFESIONAL DOCENTE PRODEP 2020 FEDERAL</t>
  </si>
  <si>
    <t>2147041 PROGRAMA TELEBACHILLERATO COMUNITARIO 2021FEDERAL</t>
  </si>
  <si>
    <t>2147067 PROGR DE REGISTRO E IDENTIFICACION DE POBLACION FORTALECIMIENTO DEl REG</t>
  </si>
  <si>
    <t>2147081 APOYO PARA SOLV GASTO INHER A LA OPER Y PRES DE SERV DE EDUC EN EL ED 6</t>
  </si>
  <si>
    <t>2147087 PROGRAMA EXPANSION DE LA EDUCACION INICIAL PARA EL EJERCICIO FISCAL 19</t>
  </si>
  <si>
    <t>2147090 APOYO PARA SOLV GASTO INHER A LA OPER Y PRES DE SERV DE EDUC EN EL ED 7</t>
  </si>
  <si>
    <t>2147126 APOYO PARA SOLV GASTO INHER A LA OPER Y PRES DE SER DE EDUC EN EL ED 4</t>
  </si>
  <si>
    <t>2147129 APOYO PARA SOLV GASTO INHER A LA OPER Y PRES DE SERV DE EDUC EN EL ED 5</t>
  </si>
  <si>
    <t>2147150 PROGRAMA FORTALECIMIENTO DE LOS SERVICIOS DE EDUCACIÓN ESPECIAL 2021</t>
  </si>
  <si>
    <t>2147179 PROGRAMA DE MEJORAMIENTO URBANO PMU INSUS 2021 FEDERAL</t>
  </si>
  <si>
    <t>2147180 PROGRAMA PROAGUA FEDERAL 2021</t>
  </si>
  <si>
    <t>2147181 EQUIPAMIENTO UNIDADES BASICAS DE REHABILITACION FEDERAL 2021</t>
  </si>
  <si>
    <t>2047013 AFASPE</t>
  </si>
  <si>
    <t>1927002 APAUR</t>
  </si>
  <si>
    <t>1927003 APARURAL</t>
  </si>
  <si>
    <t>1927004 PTAR</t>
  </si>
  <si>
    <t>1927128 E005 CAPACITACION AMBIENTAL Y DES SUST EN MAT DE CULTURA DEL AGUA 2019</t>
  </si>
  <si>
    <t>162502 PROAGUA APAUR</t>
  </si>
  <si>
    <t>162503 PROAGUA APARURAL</t>
  </si>
  <si>
    <t>162504 PROGRAMA DE TRATAMIENTO DE AGUAS RESIDUALES PROSAN</t>
  </si>
  <si>
    <t>172502 APAUR</t>
  </si>
  <si>
    <t>172503 APARURAL</t>
  </si>
  <si>
    <t>1827002 APAUR</t>
  </si>
  <si>
    <t>1827003 APARURAL</t>
  </si>
  <si>
    <t>SECTOR EDUCATIVO (PROFESORADO Y DOCENCIA)</t>
  </si>
  <si>
    <t>MUJERES (JUSTICIA)</t>
  </si>
  <si>
    <t>POBLACIÓN EN GENERAL (CULTURA )</t>
  </si>
  <si>
    <t>POBLACIÓN EN GENERAL (AGUA)</t>
  </si>
  <si>
    <t>172535 EDUCACION PROG DE FORTALECIMIENTO DE LA CALIDAD EDUCATIVA 2017</t>
  </si>
  <si>
    <t>1823305-FORTAMUN - .</t>
  </si>
  <si>
    <t>1827062 SEGURO PECUARIO CATASTROFICO 2018 FOLIO ELECTRONICO 301514 FEDERAL</t>
  </si>
  <si>
    <t>1927124 SEGURO AGRICOLA, ACUICOLA Y PESQUERO CATASTROFICO 2019 Y FOLIO 301553 F</t>
  </si>
  <si>
    <t>104119-EDUCACION PROGRAMA NACIONAL DE LECTURA - Gasto Ged</t>
  </si>
  <si>
    <t>1947003-APARURAL - Gasto Federalizado</t>
  </si>
  <si>
    <t>2043304-FISM - Gasto Federalizado</t>
  </si>
  <si>
    <t xml:space="preserve"> pero el egreso no ha llegado al  momento contable del pagado.</t>
  </si>
  <si>
    <t xml:space="preserve">Cuando una celda observa el texto "Sin Reintegro", refiere a que no se vínculo la fuente de recurso con la partida 4241 Transferencias por otros reintegros o </t>
  </si>
  <si>
    <t>4242 Transferencias por reintegros a la TESOFE</t>
  </si>
  <si>
    <t>Cuando una celda observa un "cero" o "-", se entiende que existe un vínculo entre la fuente de financiamieto con las partidas mencionadas en el numeral anterior,</t>
  </si>
  <si>
    <t>El momento del devengado y el pagado es el que refleja el Sistema Integral de Información Financiera, para interpretación del efectivamente devengado y pagado</t>
  </si>
  <si>
    <t xml:space="preserve"> del programa o fondo federal se tiene que restar el reintegro.</t>
  </si>
  <si>
    <t>Tesorería de la Federación. Mientras que en información  presupuestaria se considera todo egreso registrado presupuestalmente y pagado</t>
  </si>
  <si>
    <t>Nota 3: La clave de banco es la asignada en las cuentas contables con un registro de reintegro a la TESOFE derivado de un Programa o Fondo Federal</t>
  </si>
  <si>
    <t>Nota 4: El reporte muestra los montos Devengados, Pagados y Reintegrados acumulados al tercer trimestre.</t>
  </si>
  <si>
    <t xml:space="preserve">Nota 5: El reporte muestra el devengado que refleja el sistema de información financiera del Estado, en el puede indicar el devengo con una linea captura para reintegro </t>
  </si>
  <si>
    <t>o un comprobante fiscal para pago a proveedor.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</si>
</sst>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Montserrat"/>
    </font>
    <font>
      <sz val="14"/>
      <name val="Montserrat"/>
    </font>
    <font>
      <b/>
      <sz val="10"/>
      <color theme="0"/>
      <name val="Montserrat"/>
    </font>
    <font>
      <b/>
      <sz val="10"/>
      <color theme="0" tint="-4.9989318521683403E-2"/>
      <name val="Montserrat"/>
    </font>
    <font>
      <b/>
      <sz val="7"/>
      <color theme="0" tint="-4.9989318521683403E-2"/>
      <name val="Montserrat"/>
    </font>
    <font>
      <b/>
      <sz val="14"/>
      <color theme="0"/>
      <name val="Montserrat"/>
    </font>
    <font>
      <sz val="8"/>
      <color theme="1"/>
      <name val="Montserrat"/>
    </font>
    <font>
      <b/>
      <sz val="8"/>
      <color theme="1"/>
      <name val="Montserrat"/>
    </font>
    <font>
      <sz val="8"/>
      <color theme="0"/>
      <name val="Montserrat"/>
    </font>
    <font>
      <b/>
      <sz val="9"/>
      <color theme="1"/>
      <name val="Montserrat"/>
    </font>
    <font>
      <sz val="9"/>
      <color theme="1"/>
      <name val="Montserrat"/>
    </font>
    <font>
      <b/>
      <sz val="10"/>
      <color theme="1"/>
      <name val="Montserrat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</fills>
  <borders count="1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82">
    <xf numFmtId="0" fontId="0" fillId="0" borderId="0" xfId="0"/>
    <xf numFmtId="43" fontId="1" fillId="0" borderId="0" xfId="1" applyFont="1"/>
    <xf numFmtId="4" fontId="0" fillId="0" borderId="0" xfId="0" applyNumberFormat="1" applyAlignment="1">
      <alignment horizontal="left" vertical="center" wrapText="1"/>
    </xf>
    <xf numFmtId="4" fontId="0" fillId="0" borderId="0" xfId="0" applyNumberFormat="1"/>
    <xf numFmtId="0" fontId="3" fillId="3" borderId="0" xfId="0" applyFont="1" applyFill="1"/>
    <xf numFmtId="43" fontId="3" fillId="3" borderId="0" xfId="1" applyFont="1" applyFill="1"/>
    <xf numFmtId="4" fontId="3" fillId="3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 wrapText="1"/>
    </xf>
    <xf numFmtId="43" fontId="5" fillId="2" borderId="0" xfId="1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4" fillId="0" borderId="0" xfId="0" applyFont="1"/>
    <xf numFmtId="0" fontId="8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4" fontId="9" fillId="5" borderId="0" xfId="0" applyNumberFormat="1" applyFont="1" applyFill="1" applyAlignment="1">
      <alignment horizontal="left" vertical="center"/>
    </xf>
    <xf numFmtId="0" fontId="8" fillId="5" borderId="0" xfId="0" applyFont="1" applyFill="1" applyAlignment="1">
      <alignment vertical="center" wrapText="1"/>
    </xf>
    <xf numFmtId="0" fontId="7" fillId="6" borderId="0" xfId="0" applyFont="1" applyFill="1" applyAlignment="1"/>
    <xf numFmtId="0" fontId="7" fillId="7" borderId="0" xfId="0" applyFont="1" applyFill="1"/>
    <xf numFmtId="43" fontId="7" fillId="8" borderId="0" xfId="1" applyFont="1" applyFill="1"/>
    <xf numFmtId="43" fontId="7" fillId="9" borderId="0" xfId="1" applyFont="1" applyFill="1"/>
    <xf numFmtId="43" fontId="7" fillId="10" borderId="0" xfId="1" applyFont="1" applyFill="1"/>
    <xf numFmtId="0" fontId="7" fillId="6" borderId="0" xfId="0" applyFont="1" applyFill="1" applyAlignment="1">
      <alignment wrapText="1"/>
    </xf>
    <xf numFmtId="43" fontId="11" fillId="11" borderId="10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43" fontId="7" fillId="5" borderId="1" xfId="1" applyFont="1" applyFill="1" applyBorder="1" applyAlignment="1">
      <alignment horizontal="center" vertical="center"/>
    </xf>
    <xf numFmtId="43" fontId="8" fillId="5" borderId="1" xfId="1" applyFont="1" applyFill="1" applyBorder="1" applyAlignment="1">
      <alignment vertical="center" wrapText="1"/>
    </xf>
    <xf numFmtId="0" fontId="7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43" fontId="9" fillId="5" borderId="0" xfId="1" applyFont="1" applyFill="1" applyAlignment="1">
      <alignment horizontal="right" vertical="center"/>
    </xf>
    <xf numFmtId="0" fontId="9" fillId="5" borderId="0" xfId="1" applyNumberFormat="1" applyFont="1" applyFill="1" applyAlignment="1">
      <alignment horizontal="right" vertical="center"/>
    </xf>
    <xf numFmtId="0" fontId="8" fillId="5" borderId="0" xfId="0" applyFont="1" applyFill="1" applyAlignment="1">
      <alignment horizontal="left" vertical="center" wrapText="1"/>
    </xf>
    <xf numFmtId="43" fontId="8" fillId="5" borderId="0" xfId="1" applyFont="1" applyFill="1" applyAlignment="1">
      <alignment horizontal="center" vertical="center" wrapText="1"/>
    </xf>
    <xf numFmtId="43" fontId="8" fillId="5" borderId="0" xfId="1" applyFont="1" applyFill="1" applyAlignment="1">
      <alignment vertical="center" wrapText="1"/>
    </xf>
    <xf numFmtId="0" fontId="7" fillId="2" borderId="0" xfId="0" applyFont="1" applyFill="1"/>
    <xf numFmtId="0" fontId="7" fillId="0" borderId="0" xfId="0" applyFont="1"/>
    <xf numFmtId="4" fontId="7" fillId="0" borderId="0" xfId="0" applyNumberFormat="1" applyFont="1" applyAlignment="1">
      <alignment horizontal="left" vertical="center" wrapText="1"/>
    </xf>
    <xf numFmtId="43" fontId="7" fillId="0" borderId="0" xfId="1" applyFont="1"/>
    <xf numFmtId="4" fontId="7" fillId="0" borderId="0" xfId="0" applyNumberFormat="1" applyFont="1"/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horizontal="left" vertical="center" wrapText="1"/>
    </xf>
    <xf numFmtId="43" fontId="13" fillId="0" borderId="0" xfId="1" applyFont="1" applyAlignment="1">
      <alignment horizontal="right" vertical="center"/>
    </xf>
    <xf numFmtId="43" fontId="13" fillId="0" borderId="0" xfId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43" fontId="13" fillId="0" borderId="0" xfId="1" applyFont="1"/>
    <xf numFmtId="4" fontId="13" fillId="0" borderId="0" xfId="0" applyNumberFormat="1" applyFont="1"/>
    <xf numFmtId="0" fontId="14" fillId="0" borderId="0" xfId="0" applyFont="1"/>
    <xf numFmtId="0" fontId="10" fillId="3" borderId="0" xfId="0" applyFont="1" applyFill="1"/>
    <xf numFmtId="4" fontId="10" fillId="3" borderId="0" xfId="0" applyNumberFormat="1" applyFont="1" applyFill="1" applyAlignment="1">
      <alignment horizontal="left" vertical="center" wrapText="1"/>
    </xf>
    <xf numFmtId="43" fontId="10" fillId="3" borderId="0" xfId="1" applyFont="1" applyFill="1"/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43" fontId="9" fillId="4" borderId="0" xfId="0" applyNumberFormat="1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 wrapText="1"/>
    </xf>
    <xf numFmtId="43" fontId="16" fillId="2" borderId="0" xfId="0" applyNumberFormat="1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1" applyNumberFormat="1" applyFont="1" applyAlignment="1">
      <alignment horizontal="center" vertical="center"/>
    </xf>
    <xf numFmtId="4" fontId="14" fillId="0" borderId="0" xfId="0" applyNumberFormat="1" applyFont="1" applyAlignment="1">
      <alignment horizontal="left" vertical="center" wrapText="1"/>
    </xf>
    <xf numFmtId="43" fontId="14" fillId="0" borderId="0" xfId="1" applyFont="1"/>
    <xf numFmtId="4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NumberFormat="1" applyFont="1" applyAlignment="1">
      <alignment wrapText="1"/>
    </xf>
    <xf numFmtId="0" fontId="14" fillId="0" borderId="0" xfId="1" applyNumberFormat="1" applyFont="1"/>
    <xf numFmtId="0" fontId="14" fillId="0" borderId="0" xfId="0" applyFont="1" applyAlignment="1">
      <alignment wrapText="1"/>
    </xf>
    <xf numFmtId="0" fontId="14" fillId="0" borderId="0" xfId="0" applyNumberFormat="1" applyFont="1"/>
    <xf numFmtId="43" fontId="10" fillId="11" borderId="6" xfId="0" applyNumberFormat="1" applyFont="1" applyFill="1" applyBorder="1" applyAlignment="1">
      <alignment horizontal="center" vertical="center" wrapText="1"/>
    </xf>
    <xf numFmtId="43" fontId="10" fillId="11" borderId="11" xfId="0" applyNumberFormat="1" applyFont="1" applyFill="1" applyBorder="1" applyAlignment="1">
      <alignment horizontal="center" vertical="center" wrapText="1"/>
    </xf>
    <xf numFmtId="43" fontId="14" fillId="0" borderId="0" xfId="1" applyFont="1" applyAlignment="1">
      <alignment horizontal="center"/>
    </xf>
    <xf numFmtId="0" fontId="12" fillId="5" borderId="0" xfId="0" applyFont="1" applyFill="1" applyAlignment="1">
      <alignment horizontal="center" vertical="center" wrapText="1"/>
    </xf>
    <xf numFmtId="43" fontId="10" fillId="11" borderId="2" xfId="0" applyNumberFormat="1" applyFont="1" applyFill="1" applyBorder="1" applyAlignment="1">
      <alignment horizontal="center" vertical="center" wrapText="1"/>
    </xf>
    <xf numFmtId="43" fontId="10" fillId="11" borderId="3" xfId="0" applyNumberFormat="1" applyFont="1" applyFill="1" applyBorder="1" applyAlignment="1">
      <alignment horizontal="center" vertical="center" wrapText="1"/>
    </xf>
    <xf numFmtId="43" fontId="10" fillId="11" borderId="4" xfId="0" applyNumberFormat="1" applyFont="1" applyFill="1" applyBorder="1" applyAlignment="1">
      <alignment horizontal="center" vertical="center" wrapText="1"/>
    </xf>
    <xf numFmtId="43" fontId="10" fillId="11" borderId="7" xfId="0" applyNumberFormat="1" applyFont="1" applyFill="1" applyBorder="1" applyAlignment="1">
      <alignment horizontal="center" vertical="center" wrapText="1"/>
    </xf>
    <xf numFmtId="43" fontId="10" fillId="11" borderId="8" xfId="0" applyNumberFormat="1" applyFont="1" applyFill="1" applyBorder="1" applyAlignment="1">
      <alignment horizontal="center" vertical="center" wrapText="1"/>
    </xf>
    <xf numFmtId="43" fontId="10" fillId="11" borderId="9" xfId="0" applyNumberFormat="1" applyFont="1" applyFill="1" applyBorder="1" applyAlignment="1">
      <alignment horizontal="center" vertical="center" wrapText="1"/>
    </xf>
    <xf numFmtId="43" fontId="10" fillId="11" borderId="5" xfId="0" applyNumberFormat="1" applyFont="1" applyFill="1" applyBorder="1" applyAlignment="1">
      <alignment horizontal="center" vertical="center"/>
    </xf>
    <xf numFmtId="43" fontId="10" fillId="11" borderId="12" xfId="0" applyNumberFormat="1" applyFont="1" applyFill="1" applyBorder="1" applyAlignment="1">
      <alignment horizontal="center" vertical="center"/>
    </xf>
    <xf numFmtId="43" fontId="18" fillId="2" borderId="0" xfId="1" applyFont="1" applyFill="1"/>
  </cellXfs>
  <cellStyles count="4">
    <cellStyle name="Millares" xfId="1" builtinId="3"/>
    <cellStyle name="Millares 2" xfId="3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A23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2</xdr:col>
      <xdr:colOff>1900518</xdr:colOff>
      <xdr:row>4</xdr:row>
      <xdr:rowOff>128184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52400" y="0"/>
          <a:ext cx="2414868" cy="775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2"/>
  <sheetViews>
    <sheetView tabSelected="1" view="pageBreakPreview" zoomScaleNormal="85" zoomScaleSheetLayoutView="100" workbookViewId="0">
      <selection activeCell="H345" sqref="H345"/>
    </sheetView>
  </sheetViews>
  <sheetFormatPr baseColWidth="10" defaultRowHeight="15" x14ac:dyDescent="0.25"/>
  <cols>
    <col min="1" max="2" width="5" style="11" customWidth="1"/>
    <col min="3" max="3" width="39.85546875" style="11" bestFit="1" customWidth="1"/>
    <col min="4" max="4" width="7" customWidth="1"/>
    <col min="5" max="5" width="45.7109375" style="2" customWidth="1"/>
    <col min="6" max="6" width="20.7109375" style="1" customWidth="1"/>
    <col min="7" max="7" width="20.7109375" style="3" customWidth="1"/>
    <col min="8" max="8" width="20.7109375" style="1" customWidth="1"/>
  </cols>
  <sheetData>
    <row r="1" spans="1:8" ht="12.75" customHeight="1" x14ac:dyDescent="0.25">
      <c r="A1" s="23"/>
      <c r="B1" s="23"/>
      <c r="C1" s="13"/>
      <c r="D1" s="13"/>
      <c r="E1" s="24"/>
      <c r="F1" s="25"/>
      <c r="G1" s="12"/>
      <c r="H1" s="26"/>
    </row>
    <row r="2" spans="1:8" ht="12.75" customHeight="1" x14ac:dyDescent="0.25">
      <c r="A2" s="27"/>
      <c r="B2" s="27"/>
      <c r="C2" s="28"/>
      <c r="D2" s="28"/>
      <c r="E2" s="72" t="s">
        <v>0</v>
      </c>
      <c r="F2" s="72"/>
      <c r="G2" s="14" t="s">
        <v>1</v>
      </c>
      <c r="H2" s="29" t="s">
        <v>2</v>
      </c>
    </row>
    <row r="3" spans="1:8" ht="12.75" customHeight="1" x14ac:dyDescent="0.25">
      <c r="A3" s="27"/>
      <c r="B3" s="27"/>
      <c r="C3" s="28"/>
      <c r="D3" s="28"/>
      <c r="E3" s="72"/>
      <c r="F3" s="72"/>
      <c r="G3" s="14" t="s">
        <v>3</v>
      </c>
      <c r="H3" s="30">
        <v>2021</v>
      </c>
    </row>
    <row r="4" spans="1:8" ht="12.75" customHeight="1" x14ac:dyDescent="0.25">
      <c r="A4" s="27"/>
      <c r="B4" s="27"/>
      <c r="C4" s="28"/>
      <c r="D4" s="28"/>
      <c r="E4" s="72"/>
      <c r="F4" s="72"/>
      <c r="G4" s="14" t="s">
        <v>4</v>
      </c>
      <c r="H4" s="29" t="s">
        <v>440</v>
      </c>
    </row>
    <row r="5" spans="1:8" ht="12.75" customHeight="1" x14ac:dyDescent="0.25">
      <c r="A5" s="27"/>
      <c r="B5" s="27"/>
      <c r="C5" s="28"/>
      <c r="D5" s="28"/>
      <c r="E5" s="31"/>
      <c r="F5" s="32"/>
      <c r="G5" s="15"/>
      <c r="H5" s="33"/>
    </row>
    <row r="6" spans="1:8" ht="3.75" customHeight="1" x14ac:dyDescent="0.35">
      <c r="A6" s="16"/>
      <c r="B6" s="17"/>
      <c r="C6" s="18"/>
      <c r="D6" s="19"/>
      <c r="E6" s="20"/>
      <c r="F6" s="21"/>
      <c r="G6" s="17"/>
      <c r="H6" s="18"/>
    </row>
    <row r="7" spans="1:8" ht="10.5" customHeight="1" x14ac:dyDescent="0.35">
      <c r="A7" s="34"/>
      <c r="B7" s="34"/>
      <c r="C7" s="34"/>
      <c r="D7" s="34"/>
      <c r="E7" s="34"/>
      <c r="F7" s="34"/>
      <c r="G7" s="34"/>
      <c r="H7" s="34"/>
    </row>
    <row r="8" spans="1:8" ht="15" customHeight="1" x14ac:dyDescent="0.25">
      <c r="A8" s="73" t="s">
        <v>5</v>
      </c>
      <c r="B8" s="74"/>
      <c r="C8" s="75"/>
      <c r="D8" s="69"/>
      <c r="E8" s="69" t="s">
        <v>6</v>
      </c>
      <c r="F8" s="80" t="s">
        <v>7</v>
      </c>
      <c r="G8" s="79"/>
      <c r="H8" s="69" t="s">
        <v>8</v>
      </c>
    </row>
    <row r="9" spans="1:8" ht="15" customHeight="1" x14ac:dyDescent="0.25">
      <c r="A9" s="76"/>
      <c r="B9" s="77"/>
      <c r="C9" s="78"/>
      <c r="D9" s="70"/>
      <c r="E9" s="70"/>
      <c r="F9" s="22" t="s">
        <v>9</v>
      </c>
      <c r="G9" s="22" t="s">
        <v>10</v>
      </c>
      <c r="H9" s="70"/>
    </row>
    <row r="10" spans="1:8" ht="10.5" customHeight="1" x14ac:dyDescent="0.35">
      <c r="A10" s="34"/>
      <c r="B10" s="34"/>
      <c r="C10" s="34"/>
      <c r="D10" s="34"/>
      <c r="E10" s="34"/>
      <c r="F10" s="34"/>
      <c r="G10" s="34"/>
      <c r="H10" s="34"/>
    </row>
    <row r="11" spans="1:8" ht="10.5" customHeight="1" x14ac:dyDescent="0.35">
      <c r="A11" s="35"/>
      <c r="B11" s="35"/>
      <c r="C11" s="35"/>
      <c r="D11" s="35"/>
      <c r="E11" s="36"/>
      <c r="F11" s="37"/>
      <c r="G11" s="38"/>
      <c r="H11" s="37"/>
    </row>
    <row r="12" spans="1:8" ht="15" customHeight="1" x14ac:dyDescent="0.3">
      <c r="A12" s="50" t="s">
        <v>11</v>
      </c>
      <c r="B12" s="50"/>
      <c r="C12" s="50"/>
      <c r="D12" s="50"/>
      <c r="E12" s="51"/>
      <c r="F12" s="52">
        <f>+F13+F102</f>
        <v>12409395841.009998</v>
      </c>
      <c r="G12" s="52">
        <f t="shared" ref="G12:H12" si="0">+G13+G102</f>
        <v>12158085400.219999</v>
      </c>
      <c r="H12" s="52">
        <f t="shared" si="0"/>
        <v>9911497.8300000001</v>
      </c>
    </row>
    <row r="13" spans="1:8" ht="15" customHeight="1" x14ac:dyDescent="0.25">
      <c r="A13" s="53" t="s">
        <v>12</v>
      </c>
      <c r="B13" s="53"/>
      <c r="C13" s="53"/>
      <c r="D13" s="53"/>
      <c r="E13" s="54"/>
      <c r="F13" s="55">
        <f>+F14+F81+F89+F94</f>
        <v>12405936039.649998</v>
      </c>
      <c r="G13" s="55">
        <f t="shared" ref="G13:H13" si="1">+G14+G81+G89+G94</f>
        <v>12154625598.859999</v>
      </c>
      <c r="H13" s="55">
        <f t="shared" si="1"/>
        <v>6741883.2000000002</v>
      </c>
    </row>
    <row r="14" spans="1:8" ht="15" customHeight="1" x14ac:dyDescent="0.25">
      <c r="A14" s="56"/>
      <c r="B14" s="56" t="s">
        <v>332</v>
      </c>
      <c r="C14" s="57"/>
      <c r="D14" s="57"/>
      <c r="E14" s="57"/>
      <c r="F14" s="58">
        <f>SUM(F15:F80)</f>
        <v>12397545181.769999</v>
      </c>
      <c r="G14" s="58">
        <f t="shared" ref="G14:H14" si="2">SUM(G15:G80)</f>
        <v>12146335731.529999</v>
      </c>
      <c r="H14" s="58">
        <f t="shared" si="2"/>
        <v>6114061.2000000002</v>
      </c>
    </row>
    <row r="15" spans="1:8" x14ac:dyDescent="0.25">
      <c r="A15" s="59"/>
      <c r="B15" s="40"/>
      <c r="C15" s="41" t="s">
        <v>15</v>
      </c>
      <c r="D15" s="46"/>
      <c r="E15" s="42" t="s">
        <v>16</v>
      </c>
      <c r="F15" s="43">
        <f xml:space="preserve"> VLOOKUP(C15,'Dev Pag'!$B$1:$E$210,3,FALSE)</f>
        <v>97540542.289999902</v>
      </c>
      <c r="G15" s="43">
        <f xml:space="preserve"> VLOOKUP(C15,'Dev Pag'!$B$1:$E$210,4,FALSE)</f>
        <v>97470060.689999908</v>
      </c>
      <c r="H15" s="44">
        <f>VLOOKUP(C15,Reintegro!$B$1:$E$130,4,FALSE)</f>
        <v>0</v>
      </c>
    </row>
    <row r="16" spans="1:8" x14ac:dyDescent="0.25">
      <c r="A16" s="59"/>
      <c r="B16" s="40"/>
      <c r="C16" s="41" t="s">
        <v>17</v>
      </c>
      <c r="D16" s="46"/>
      <c r="E16" s="42" t="s">
        <v>13</v>
      </c>
      <c r="F16" s="43">
        <f xml:space="preserve"> VLOOKUP(C16,'Dev Pag'!$B$1:$E$210,3,FALSE)</f>
        <v>1812276350.97</v>
      </c>
      <c r="G16" s="43">
        <f xml:space="preserve"> VLOOKUP(C16,'Dev Pag'!$B$1:$E$210,4,FALSE)</f>
        <v>1812276350.97</v>
      </c>
      <c r="H16" s="44" t="s">
        <v>14</v>
      </c>
    </row>
    <row r="17" spans="1:8" x14ac:dyDescent="0.25">
      <c r="A17" s="59"/>
      <c r="B17" s="40"/>
      <c r="C17" s="41" t="s">
        <v>18</v>
      </c>
      <c r="D17" s="46"/>
      <c r="E17" s="42" t="s">
        <v>13</v>
      </c>
      <c r="F17" s="43">
        <f xml:space="preserve"> VLOOKUP(C17,'Dev Pag'!$B$1:$E$210,3,FALSE)</f>
        <v>28675219.09</v>
      </c>
      <c r="G17" s="43">
        <f xml:space="preserve"> VLOOKUP(C17,'Dev Pag'!$B$1:$E$210,4,FALSE)</f>
        <v>28675219.09</v>
      </c>
      <c r="H17" s="44" t="s">
        <v>14</v>
      </c>
    </row>
    <row r="18" spans="1:8" x14ac:dyDescent="0.25">
      <c r="A18" s="59"/>
      <c r="B18" s="40"/>
      <c r="C18" s="41" t="s">
        <v>19</v>
      </c>
      <c r="D18" s="46"/>
      <c r="E18" s="42" t="s">
        <v>13</v>
      </c>
      <c r="F18" s="43">
        <f xml:space="preserve"> VLOOKUP(C18,'Dev Pag'!$B$1:$E$210,3,FALSE)</f>
        <v>856533465</v>
      </c>
      <c r="G18" s="43">
        <f xml:space="preserve"> VLOOKUP(C18,'Dev Pag'!$B$1:$E$210,4,FALSE)</f>
        <v>761363080</v>
      </c>
      <c r="H18" s="44" t="s">
        <v>14</v>
      </c>
    </row>
    <row r="19" spans="1:8" x14ac:dyDescent="0.25">
      <c r="A19" s="59"/>
      <c r="B19" s="40"/>
      <c r="C19" s="41" t="s">
        <v>20</v>
      </c>
      <c r="D19" s="46"/>
      <c r="E19" s="42" t="s">
        <v>13</v>
      </c>
      <c r="F19" s="43">
        <f xml:space="preserve"> VLOOKUP(C19,'Dev Pag'!$B$1:$E$210,3,FALSE)</f>
        <v>814361795</v>
      </c>
      <c r="G19" s="43">
        <f xml:space="preserve"> VLOOKUP(C19,'Dev Pag'!$B$1:$E$210,4,FALSE)</f>
        <v>723877151</v>
      </c>
      <c r="H19" s="44" t="s">
        <v>14</v>
      </c>
    </row>
    <row r="20" spans="1:8" x14ac:dyDescent="0.25">
      <c r="A20" s="59"/>
      <c r="B20" s="40"/>
      <c r="C20" s="41" t="s">
        <v>21</v>
      </c>
      <c r="D20" s="46"/>
      <c r="E20" s="42" t="s">
        <v>22</v>
      </c>
      <c r="F20" s="43">
        <f xml:space="preserve"> VLOOKUP(C20,'Dev Pag'!$B$1:$E$210,3,FALSE)</f>
        <v>127163772</v>
      </c>
      <c r="G20" s="43">
        <f xml:space="preserve"> VLOOKUP(C20,'Dev Pag'!$B$1:$E$210,4,FALSE)</f>
        <v>127163772</v>
      </c>
      <c r="H20" s="44" t="s">
        <v>14</v>
      </c>
    </row>
    <row r="21" spans="1:8" x14ac:dyDescent="0.25">
      <c r="A21" s="59"/>
      <c r="B21" s="40"/>
      <c r="C21" s="41" t="s">
        <v>23</v>
      </c>
      <c r="D21" s="46"/>
      <c r="E21" s="42" t="s">
        <v>24</v>
      </c>
      <c r="F21" s="43">
        <f xml:space="preserve"> VLOOKUP(C21,'Dev Pag'!$B$1:$E$210,3,FALSE)</f>
        <v>68831946</v>
      </c>
      <c r="G21" s="43">
        <f xml:space="preserve"> VLOOKUP(C21,'Dev Pag'!$B$1:$E$210,4,FALSE)</f>
        <v>68831946</v>
      </c>
      <c r="H21" s="44" t="s">
        <v>14</v>
      </c>
    </row>
    <row r="22" spans="1:8" ht="25.5" x14ac:dyDescent="0.25">
      <c r="A22" s="59"/>
      <c r="B22" s="40"/>
      <c r="C22" s="41" t="s">
        <v>25</v>
      </c>
      <c r="D22" s="46"/>
      <c r="E22" s="42" t="s">
        <v>26</v>
      </c>
      <c r="F22" s="43">
        <f xml:space="preserve"> VLOOKUP(C22,'Dev Pag'!$B$1:$E$210,3,FALSE)</f>
        <v>17092143</v>
      </c>
      <c r="G22" s="43">
        <f xml:space="preserve"> VLOOKUP(C22,'Dev Pag'!$B$1:$E$210,4,FALSE)</f>
        <v>17092143</v>
      </c>
      <c r="H22" s="44" t="s">
        <v>14</v>
      </c>
    </row>
    <row r="23" spans="1:8" ht="25.5" x14ac:dyDescent="0.25">
      <c r="A23" s="59"/>
      <c r="B23" s="40"/>
      <c r="C23" s="41" t="s">
        <v>27</v>
      </c>
      <c r="D23" s="46"/>
      <c r="E23" s="42" t="s">
        <v>28</v>
      </c>
      <c r="F23" s="43">
        <f xml:space="preserve"> VLOOKUP(C23,'Dev Pag'!$B$1:$E$210,3,FALSE)</f>
        <v>36550478</v>
      </c>
      <c r="G23" s="43">
        <f xml:space="preserve"> VLOOKUP(C23,'Dev Pag'!$B$1:$E$210,4,FALSE)</f>
        <v>36550478</v>
      </c>
      <c r="H23" s="44" t="s">
        <v>14</v>
      </c>
    </row>
    <row r="24" spans="1:8" x14ac:dyDescent="0.25">
      <c r="A24" s="59"/>
      <c r="B24" s="40"/>
      <c r="C24" s="41" t="s">
        <v>29</v>
      </c>
      <c r="D24" s="46"/>
      <c r="E24" s="42" t="s">
        <v>30</v>
      </c>
      <c r="F24" s="43">
        <f xml:space="preserve"> VLOOKUP(C24,'Dev Pag'!$B$1:$E$210,3,FALSE)</f>
        <v>51462902.380000003</v>
      </c>
      <c r="G24" s="43">
        <f xml:space="preserve"> VLOOKUP(C24,'Dev Pag'!$B$1:$E$210,4,FALSE)</f>
        <v>51462902.380000003</v>
      </c>
      <c r="H24" s="44" t="s">
        <v>14</v>
      </c>
    </row>
    <row r="25" spans="1:8" x14ac:dyDescent="0.25">
      <c r="A25" s="59"/>
      <c r="B25" s="40"/>
      <c r="C25" s="41" t="s">
        <v>31</v>
      </c>
      <c r="D25" s="46"/>
      <c r="E25" s="42" t="s">
        <v>32</v>
      </c>
      <c r="F25" s="43">
        <f xml:space="preserve"> VLOOKUP(C25,'Dev Pag'!$B$1:$E$210,3,FALSE)</f>
        <v>54684519.140000001</v>
      </c>
      <c r="G25" s="43">
        <f xml:space="preserve"> VLOOKUP(C25,'Dev Pag'!$B$1:$E$210,4,FALSE)</f>
        <v>5404681.7599999998</v>
      </c>
      <c r="H25" s="44" t="s">
        <v>14</v>
      </c>
    </row>
    <row r="26" spans="1:8" x14ac:dyDescent="0.25">
      <c r="A26" s="59"/>
      <c r="B26" s="40"/>
      <c r="C26" s="41" t="s">
        <v>33</v>
      </c>
      <c r="D26" s="46"/>
      <c r="E26" s="42" t="s">
        <v>34</v>
      </c>
      <c r="F26" s="43">
        <f xml:space="preserve"> VLOOKUP(C26,'Dev Pag'!$B$1:$E$210,3,FALSE)</f>
        <v>507646772.22999913</v>
      </c>
      <c r="G26" s="43">
        <f xml:space="preserve"> VLOOKUP(C26,'Dev Pag'!$B$1:$E$210,4,FALSE)</f>
        <v>504756940.87999946</v>
      </c>
      <c r="H26" s="44" t="s">
        <v>14</v>
      </c>
    </row>
    <row r="27" spans="1:8" x14ac:dyDescent="0.25">
      <c r="A27" s="59"/>
      <c r="B27" s="40"/>
      <c r="C27" s="41" t="s">
        <v>35</v>
      </c>
      <c r="D27" s="46"/>
      <c r="E27" s="42" t="s">
        <v>16</v>
      </c>
      <c r="F27" s="43">
        <f xml:space="preserve"> VLOOKUP(C27,'Dev Pag'!$B$1:$E$210,3,FALSE)</f>
        <v>310089724.42999995</v>
      </c>
      <c r="G27" s="43">
        <f xml:space="preserve"> VLOOKUP(C27,'Dev Pag'!$B$1:$E$210,4,FALSE)</f>
        <v>310089724.42999995</v>
      </c>
      <c r="H27" s="44" t="s">
        <v>14</v>
      </c>
    </row>
    <row r="28" spans="1:8" x14ac:dyDescent="0.25">
      <c r="A28" s="59"/>
      <c r="B28" s="40"/>
      <c r="C28" s="41" t="s">
        <v>36</v>
      </c>
      <c r="D28" s="46"/>
      <c r="E28" s="42" t="s">
        <v>16</v>
      </c>
      <c r="F28" s="43">
        <f xml:space="preserve"> VLOOKUP(C28,'Dev Pag'!$B$1:$E$210,3,FALSE)</f>
        <v>4647886731.2599993</v>
      </c>
      <c r="G28" s="43">
        <f xml:space="preserve"> VLOOKUP(C28,'Dev Pag'!$B$1:$E$210,4,FALSE)</f>
        <v>4647886731.2599993</v>
      </c>
      <c r="H28" s="44" t="s">
        <v>14</v>
      </c>
    </row>
    <row r="29" spans="1:8" ht="25.5" x14ac:dyDescent="0.25">
      <c r="A29" s="59"/>
      <c r="B29" s="40"/>
      <c r="C29" s="41" t="s">
        <v>37</v>
      </c>
      <c r="D29" s="46"/>
      <c r="E29" s="42" t="s">
        <v>28</v>
      </c>
      <c r="F29" s="43">
        <f xml:space="preserve"> VLOOKUP(C29,'Dev Pag'!$B$1:$E$210,3,FALSE)</f>
        <v>4428531</v>
      </c>
      <c r="G29" s="43">
        <f xml:space="preserve"> VLOOKUP(C29,'Dev Pag'!$B$1:$E$210,4,FALSE)</f>
        <v>4428531</v>
      </c>
      <c r="H29" s="44" t="s">
        <v>14</v>
      </c>
    </row>
    <row r="30" spans="1:8" x14ac:dyDescent="0.25">
      <c r="A30" s="59"/>
      <c r="B30" s="40"/>
      <c r="C30" s="41" t="s">
        <v>38</v>
      </c>
      <c r="D30" s="46"/>
      <c r="E30" s="42" t="s">
        <v>24</v>
      </c>
      <c r="F30" s="43">
        <f xml:space="preserve"> VLOOKUP(C30,'Dev Pag'!$B$1:$E$210,3,FALSE)</f>
        <v>55235754</v>
      </c>
      <c r="G30" s="43">
        <f xml:space="preserve"> VLOOKUP(C30,'Dev Pag'!$B$1:$E$210,4,FALSE)</f>
        <v>55235754</v>
      </c>
      <c r="H30" s="44" t="s">
        <v>14</v>
      </c>
    </row>
    <row r="31" spans="1:8" ht="25.5" x14ac:dyDescent="0.25">
      <c r="A31" s="59"/>
      <c r="B31" s="40"/>
      <c r="C31" s="41" t="s">
        <v>39</v>
      </c>
      <c r="D31" s="46"/>
      <c r="E31" s="42" t="s">
        <v>40</v>
      </c>
      <c r="F31" s="43">
        <f xml:space="preserve"> VLOOKUP(C31,'Dev Pag'!$B$1:$E$210,3,FALSE)</f>
        <v>3553767</v>
      </c>
      <c r="G31" s="43">
        <f xml:space="preserve"> VLOOKUP(C31,'Dev Pag'!$B$1:$E$210,4,FALSE)</f>
        <v>3553767</v>
      </c>
      <c r="H31" s="44" t="s">
        <v>14</v>
      </c>
    </row>
    <row r="32" spans="1:8" ht="25.5" x14ac:dyDescent="0.25">
      <c r="A32" s="59"/>
      <c r="B32" s="40"/>
      <c r="C32" s="41" t="s">
        <v>41</v>
      </c>
      <c r="D32" s="46"/>
      <c r="E32" s="42" t="s">
        <v>42</v>
      </c>
      <c r="F32" s="43">
        <f xml:space="preserve"> VLOOKUP(C32,'Dev Pag'!$B$1:$E$210,3,FALSE)</f>
        <v>13715820</v>
      </c>
      <c r="G32" s="43">
        <f xml:space="preserve"> VLOOKUP(C32,'Dev Pag'!$B$1:$E$210,4,FALSE)</f>
        <v>13715820</v>
      </c>
      <c r="H32" s="44" t="s">
        <v>14</v>
      </c>
    </row>
    <row r="33" spans="1:8" x14ac:dyDescent="0.25">
      <c r="A33" s="59"/>
      <c r="B33" s="40"/>
      <c r="C33" s="41" t="s">
        <v>43</v>
      </c>
      <c r="D33" s="46"/>
      <c r="E33" s="42" t="s">
        <v>42</v>
      </c>
      <c r="F33" s="43">
        <f xml:space="preserve"> VLOOKUP(C33,'Dev Pag'!$B$1:$E$210,3,FALSE)</f>
        <v>1363281500</v>
      </c>
      <c r="G33" s="43">
        <f xml:space="preserve"> VLOOKUP(C33,'Dev Pag'!$B$1:$E$210,4,FALSE)</f>
        <v>1363281500</v>
      </c>
      <c r="H33" s="44" t="s">
        <v>14</v>
      </c>
    </row>
    <row r="34" spans="1:8" ht="25.5" x14ac:dyDescent="0.25">
      <c r="A34" s="59"/>
      <c r="B34" s="40"/>
      <c r="C34" s="41" t="s">
        <v>44</v>
      </c>
      <c r="D34" s="46"/>
      <c r="E34" s="42" t="s">
        <v>40</v>
      </c>
      <c r="F34" s="43">
        <f xml:space="preserve"> VLOOKUP(C34,'Dev Pag'!$B$1:$E$210,3,FALSE)</f>
        <v>135315715</v>
      </c>
      <c r="G34" s="43">
        <f xml:space="preserve"> VLOOKUP(C34,'Dev Pag'!$B$1:$E$210,4,FALSE)</f>
        <v>135315715</v>
      </c>
      <c r="H34" s="44" t="s">
        <v>14</v>
      </c>
    </row>
    <row r="35" spans="1:8" x14ac:dyDescent="0.25">
      <c r="A35" s="59"/>
      <c r="B35" s="40"/>
      <c r="C35" s="41" t="s">
        <v>45</v>
      </c>
      <c r="D35" s="46"/>
      <c r="E35" s="42" t="s">
        <v>46</v>
      </c>
      <c r="F35" s="43">
        <f xml:space="preserve"> VLOOKUP(C35,'Dev Pag'!$B$1:$E$210,3,FALSE)</f>
        <v>207206162</v>
      </c>
      <c r="G35" s="43">
        <f xml:space="preserve"> VLOOKUP(C35,'Dev Pag'!$B$1:$E$210,4,FALSE)</f>
        <v>207206162</v>
      </c>
      <c r="H35" s="44" t="s">
        <v>14</v>
      </c>
    </row>
    <row r="36" spans="1:8" x14ac:dyDescent="0.25">
      <c r="A36" s="59"/>
      <c r="B36" s="40"/>
      <c r="C36" s="41" t="s">
        <v>47</v>
      </c>
      <c r="D36" s="46"/>
      <c r="E36" s="42" t="s">
        <v>13</v>
      </c>
      <c r="F36" s="43">
        <f xml:space="preserve"> VLOOKUP(C36,'Dev Pag'!$B$1:$E$210,3,FALSE)</f>
        <v>0</v>
      </c>
      <c r="G36" s="43">
        <f xml:space="preserve"> VLOOKUP(C36,'Dev Pag'!$B$1:$E$210,4,FALSE)</f>
        <v>0</v>
      </c>
      <c r="H36" s="44" t="s">
        <v>14</v>
      </c>
    </row>
    <row r="37" spans="1:8" x14ac:dyDescent="0.25">
      <c r="A37" s="59"/>
      <c r="B37" s="40"/>
      <c r="C37" s="41" t="s">
        <v>48</v>
      </c>
      <c r="D37" s="46"/>
      <c r="E37" s="42" t="s">
        <v>13</v>
      </c>
      <c r="F37" s="43">
        <f xml:space="preserve"> VLOOKUP(C37,'Dev Pag'!$B$1:$E$210,3,FALSE)</f>
        <v>0</v>
      </c>
      <c r="G37" s="43">
        <f xml:space="preserve"> VLOOKUP(C37,'Dev Pag'!$B$1:$E$210,4,FALSE)</f>
        <v>0</v>
      </c>
      <c r="H37" s="44" t="s">
        <v>14</v>
      </c>
    </row>
    <row r="38" spans="1:8" x14ac:dyDescent="0.25">
      <c r="A38" s="59"/>
      <c r="B38" s="40"/>
      <c r="C38" s="41" t="s">
        <v>49</v>
      </c>
      <c r="D38" s="46"/>
      <c r="E38" s="42" t="s">
        <v>13</v>
      </c>
      <c r="F38" s="43">
        <f xml:space="preserve"> VLOOKUP(C38,'Dev Pag'!$B$1:$E$210,3,FALSE)</f>
        <v>0</v>
      </c>
      <c r="G38" s="43">
        <f xml:space="preserve"> VLOOKUP(C38,'Dev Pag'!$B$1:$E$210,4,FALSE)</f>
        <v>0</v>
      </c>
      <c r="H38" s="44" t="s">
        <v>14</v>
      </c>
    </row>
    <row r="39" spans="1:8" x14ac:dyDescent="0.25">
      <c r="A39" s="59"/>
      <c r="B39" s="40"/>
      <c r="C39" s="41" t="s">
        <v>333</v>
      </c>
      <c r="D39" s="46"/>
      <c r="E39" s="42" t="s">
        <v>75</v>
      </c>
      <c r="F39" s="43">
        <f xml:space="preserve"> VLOOKUP(C39,'Dev Pag'!$B$1:$E$210,3,FALSE)</f>
        <v>53017839.969999999</v>
      </c>
      <c r="G39" s="43">
        <f xml:space="preserve"> VLOOKUP(C39,'Dev Pag'!$B$1:$E$210,4,FALSE)</f>
        <v>53017839.969999999</v>
      </c>
      <c r="H39" s="44" t="s">
        <v>14</v>
      </c>
    </row>
    <row r="40" spans="1:8" x14ac:dyDescent="0.25">
      <c r="A40" s="59"/>
      <c r="B40" s="40"/>
      <c r="C40" s="41" t="s">
        <v>334</v>
      </c>
      <c r="D40" s="46"/>
      <c r="E40" s="42" t="s">
        <v>75</v>
      </c>
      <c r="F40" s="43">
        <f xml:space="preserve"> VLOOKUP(C40,'Dev Pag'!$B$1:$E$210,3,FALSE)</f>
        <v>0</v>
      </c>
      <c r="G40" s="43">
        <f xml:space="preserve"> VLOOKUP(C40,'Dev Pag'!$B$1:$E$210,4,FALSE)</f>
        <v>0</v>
      </c>
      <c r="H40" s="44" t="s">
        <v>14</v>
      </c>
    </row>
    <row r="41" spans="1:8" ht="25.5" x14ac:dyDescent="0.25">
      <c r="A41" s="59"/>
      <c r="B41" s="40"/>
      <c r="C41" s="41" t="s">
        <v>50</v>
      </c>
      <c r="D41" s="46"/>
      <c r="E41" s="42" t="s">
        <v>51</v>
      </c>
      <c r="F41" s="43">
        <f xml:space="preserve"> VLOOKUP(C41,'Dev Pag'!$B$1:$E$210,3,FALSE)</f>
        <v>0</v>
      </c>
      <c r="G41" s="43">
        <f xml:space="preserve"> VLOOKUP(C41,'Dev Pag'!$B$1:$E$210,4,FALSE)</f>
        <v>0</v>
      </c>
      <c r="H41" s="44" t="s">
        <v>14</v>
      </c>
    </row>
    <row r="42" spans="1:8" ht="25.5" x14ac:dyDescent="0.25">
      <c r="A42" s="59"/>
      <c r="B42" s="40"/>
      <c r="C42" s="41" t="s">
        <v>52</v>
      </c>
      <c r="D42" s="46"/>
      <c r="E42" s="42" t="s">
        <v>16</v>
      </c>
      <c r="F42" s="43">
        <f xml:space="preserve"> VLOOKUP(C42,'Dev Pag'!$B$1:$E$210,3,FALSE)</f>
        <v>100000000.00000003</v>
      </c>
      <c r="G42" s="43">
        <f xml:space="preserve"> VLOOKUP(C42,'Dev Pag'!$B$1:$E$210,4,FALSE)</f>
        <v>100000000.00000003</v>
      </c>
      <c r="H42" s="44">
        <f>VLOOKUP(C42,Reintegro!$B$1:$E$130,4,FALSE)</f>
        <v>3053749.97</v>
      </c>
    </row>
    <row r="43" spans="1:8" x14ac:dyDescent="0.25">
      <c r="A43" s="59"/>
      <c r="B43" s="40"/>
      <c r="C43" s="41" t="s">
        <v>53</v>
      </c>
      <c r="D43" s="46"/>
      <c r="E43" s="42" t="s">
        <v>30</v>
      </c>
      <c r="F43" s="43">
        <f xml:space="preserve"> VLOOKUP(C43,'Dev Pag'!$B$1:$E$210,3,FALSE)</f>
        <v>10718105</v>
      </c>
      <c r="G43" s="43">
        <f xml:space="preserve"> VLOOKUP(C43,'Dev Pag'!$B$1:$E$210,4,FALSE)</f>
        <v>10718105</v>
      </c>
      <c r="H43" s="44" t="s">
        <v>14</v>
      </c>
    </row>
    <row r="44" spans="1:8" ht="25.5" x14ac:dyDescent="0.25">
      <c r="A44" s="59"/>
      <c r="B44" s="40"/>
      <c r="C44" s="41" t="s">
        <v>335</v>
      </c>
      <c r="D44" s="46"/>
      <c r="E44" s="42" t="s">
        <v>400</v>
      </c>
      <c r="F44" s="43">
        <f xml:space="preserve"> VLOOKUP(C44,'Dev Pag'!$B$1:$E$210,3,FALSE)</f>
        <v>1195499.56</v>
      </c>
      <c r="G44" s="43">
        <f xml:space="preserve"> VLOOKUP(C44,'Dev Pag'!$B$1:$E$210,4,FALSE)</f>
        <v>1195499.56</v>
      </c>
      <c r="H44" s="44">
        <f>VLOOKUP(C44,Reintegro!$B$1:$E$130,4,FALSE)</f>
        <v>0</v>
      </c>
    </row>
    <row r="45" spans="1:8" x14ac:dyDescent="0.25">
      <c r="A45" s="59"/>
      <c r="B45" s="40"/>
      <c r="C45" s="41" t="s">
        <v>336</v>
      </c>
      <c r="D45" s="46"/>
      <c r="E45" s="42" t="s">
        <v>16</v>
      </c>
      <c r="F45" s="43">
        <f xml:space="preserve"> VLOOKUP(C45,'Dev Pag'!$B$1:$E$210,3,FALSE)</f>
        <v>4806300</v>
      </c>
      <c r="G45" s="43">
        <f xml:space="preserve"> VLOOKUP(C45,'Dev Pag'!$B$1:$E$210,4,FALSE)</f>
        <v>4806300</v>
      </c>
      <c r="H45" s="44" t="s">
        <v>14</v>
      </c>
    </row>
    <row r="46" spans="1:8" ht="38.25" x14ac:dyDescent="0.25">
      <c r="A46" s="59"/>
      <c r="B46" s="40"/>
      <c r="C46" s="41" t="s">
        <v>443</v>
      </c>
      <c r="D46" s="46"/>
      <c r="E46" s="42" t="s">
        <v>475</v>
      </c>
      <c r="F46" s="43">
        <f xml:space="preserve"> VLOOKUP(C46,'Dev Pag'!$B$1:$E$210,3,FALSE)</f>
        <v>0</v>
      </c>
      <c r="G46" s="43">
        <f xml:space="preserve"> VLOOKUP(C46,'Dev Pag'!$B$1:$E$210,4,FALSE)</f>
        <v>0</v>
      </c>
      <c r="H46" s="44" t="s">
        <v>14</v>
      </c>
    </row>
    <row r="47" spans="1:8" x14ac:dyDescent="0.25">
      <c r="A47" s="59"/>
      <c r="B47" s="40"/>
      <c r="C47" s="41" t="s">
        <v>54</v>
      </c>
      <c r="D47" s="46"/>
      <c r="E47" s="42" t="s">
        <v>55</v>
      </c>
      <c r="F47" s="43">
        <f xml:space="preserve"> VLOOKUP(C47,'Dev Pag'!$B$1:$E$210,3,FALSE)</f>
        <v>4401003.2</v>
      </c>
      <c r="G47" s="43">
        <f xml:space="preserve"> VLOOKUP(C47,'Dev Pag'!$B$1:$E$210,4,FALSE)</f>
        <v>4401003.2</v>
      </c>
      <c r="H47" s="44" t="s">
        <v>14</v>
      </c>
    </row>
    <row r="48" spans="1:8" ht="25.5" x14ac:dyDescent="0.25">
      <c r="A48" s="59"/>
      <c r="B48" s="40"/>
      <c r="C48" s="41" t="s">
        <v>337</v>
      </c>
      <c r="D48" s="46"/>
      <c r="E48" s="42" t="s">
        <v>16</v>
      </c>
      <c r="F48" s="43">
        <f xml:space="preserve"> VLOOKUP(C48,'Dev Pag'!$B$1:$E$210,3,FALSE)</f>
        <v>9659316.4699999988</v>
      </c>
      <c r="G48" s="43">
        <f xml:space="preserve"> VLOOKUP(C48,'Dev Pag'!$B$1:$E$210,4,FALSE)</f>
        <v>9543957.879999999</v>
      </c>
      <c r="H48" s="44" t="s">
        <v>14</v>
      </c>
    </row>
    <row r="49" spans="1:8" ht="38.25" x14ac:dyDescent="0.25">
      <c r="A49" s="59"/>
      <c r="B49" s="40"/>
      <c r="C49" s="41" t="s">
        <v>56</v>
      </c>
      <c r="D49" s="46"/>
      <c r="E49" s="42" t="s">
        <v>57</v>
      </c>
      <c r="F49" s="43">
        <f xml:space="preserve"> VLOOKUP(C49,'Dev Pag'!$B$1:$E$210,3,FALSE)</f>
        <v>2854457</v>
      </c>
      <c r="G49" s="43">
        <f xml:space="preserve"> VLOOKUP(C49,'Dev Pag'!$B$1:$E$210,4,FALSE)</f>
        <v>2854457</v>
      </c>
      <c r="H49" s="44" t="s">
        <v>14</v>
      </c>
    </row>
    <row r="50" spans="1:8" ht="25.5" x14ac:dyDescent="0.25">
      <c r="A50" s="59"/>
      <c r="B50" s="40"/>
      <c r="C50" s="41" t="s">
        <v>338</v>
      </c>
      <c r="D50" s="46"/>
      <c r="E50" s="42" t="s">
        <v>16</v>
      </c>
      <c r="F50" s="43">
        <f xml:space="preserve"> VLOOKUP(C50,'Dev Pag'!$B$1:$E$210,3,FALSE)</f>
        <v>0</v>
      </c>
      <c r="G50" s="43">
        <f xml:space="preserve"> VLOOKUP(C50,'Dev Pag'!$B$1:$E$210,4,FALSE)</f>
        <v>0</v>
      </c>
      <c r="H50" s="44">
        <f>VLOOKUP(C50,Reintegro!$B$1:$E$130,4,FALSE)</f>
        <v>0</v>
      </c>
    </row>
    <row r="51" spans="1:8" ht="25.5" x14ac:dyDescent="0.25">
      <c r="A51" s="59"/>
      <c r="B51" s="40"/>
      <c r="C51" s="41" t="s">
        <v>339</v>
      </c>
      <c r="D51" s="46"/>
      <c r="E51" s="42" t="s">
        <v>75</v>
      </c>
      <c r="F51" s="43">
        <f xml:space="preserve"> VLOOKUP(C51,'Dev Pag'!$B$1:$E$210,3,FALSE)</f>
        <v>10957480.9</v>
      </c>
      <c r="G51" s="43">
        <f xml:space="preserve"> VLOOKUP(C51,'Dev Pag'!$B$1:$E$210,4,FALSE)</f>
        <v>10957480.9</v>
      </c>
      <c r="H51" s="44" t="s">
        <v>14</v>
      </c>
    </row>
    <row r="52" spans="1:8" ht="25.5" x14ac:dyDescent="0.25">
      <c r="A52" s="59"/>
      <c r="B52" s="40"/>
      <c r="C52" s="41" t="s">
        <v>58</v>
      </c>
      <c r="D52" s="46"/>
      <c r="E52" s="42" t="s">
        <v>59</v>
      </c>
      <c r="F52" s="43">
        <f xml:space="preserve"> VLOOKUP(C52,'Dev Pag'!$B$1:$E$210,3,FALSE)</f>
        <v>3872670</v>
      </c>
      <c r="G52" s="43">
        <f xml:space="preserve"> VLOOKUP(C52,'Dev Pag'!$B$1:$E$210,4,FALSE)</f>
        <v>3872670</v>
      </c>
      <c r="H52" s="44" t="s">
        <v>14</v>
      </c>
    </row>
    <row r="53" spans="1:8" ht="38.25" x14ac:dyDescent="0.25">
      <c r="A53" s="59"/>
      <c r="B53" s="40"/>
      <c r="C53" s="41" t="s">
        <v>60</v>
      </c>
      <c r="D53" s="46"/>
      <c r="E53" s="42" t="s">
        <v>13</v>
      </c>
      <c r="F53" s="43">
        <f xml:space="preserve"> VLOOKUP(C53,'Dev Pag'!$B$1:$E$210,3,FALSE)</f>
        <v>0</v>
      </c>
      <c r="G53" s="43">
        <f xml:space="preserve"> VLOOKUP(C53,'Dev Pag'!$B$1:$E$210,4,FALSE)</f>
        <v>0</v>
      </c>
      <c r="H53" s="44" t="s">
        <v>14</v>
      </c>
    </row>
    <row r="54" spans="1:8" ht="25.5" x14ac:dyDescent="0.25">
      <c r="A54" s="59"/>
      <c r="B54" s="40"/>
      <c r="C54" s="41" t="s">
        <v>340</v>
      </c>
      <c r="D54" s="46"/>
      <c r="E54" s="42" t="s">
        <v>401</v>
      </c>
      <c r="F54" s="43">
        <f xml:space="preserve"> VLOOKUP(C54,'Dev Pag'!$B$1:$E$210,3,FALSE)</f>
        <v>11126800.810000001</v>
      </c>
      <c r="G54" s="43">
        <f xml:space="preserve"> VLOOKUP(C54,'Dev Pag'!$B$1:$E$210,4,FALSE)</f>
        <v>11126800.810000001</v>
      </c>
      <c r="H54" s="44" t="s">
        <v>14</v>
      </c>
    </row>
    <row r="55" spans="1:8" ht="38.25" x14ac:dyDescent="0.25">
      <c r="A55" s="59"/>
      <c r="B55" s="40"/>
      <c r="C55" s="41" t="s">
        <v>341</v>
      </c>
      <c r="D55" s="46"/>
      <c r="E55" s="42" t="s">
        <v>55</v>
      </c>
      <c r="F55" s="43">
        <f xml:space="preserve"> VLOOKUP(C55,'Dev Pag'!$B$1:$E$210,3,FALSE)</f>
        <v>3305384.37</v>
      </c>
      <c r="G55" s="43">
        <f xml:space="preserve"> VLOOKUP(C55,'Dev Pag'!$B$1:$E$210,4,FALSE)</f>
        <v>3305384.37</v>
      </c>
      <c r="H55" s="44" t="s">
        <v>14</v>
      </c>
    </row>
    <row r="56" spans="1:8" ht="38.25" x14ac:dyDescent="0.25">
      <c r="A56" s="59"/>
      <c r="B56" s="40"/>
      <c r="C56" s="41" t="s">
        <v>342</v>
      </c>
      <c r="D56" s="46"/>
      <c r="E56" s="42" t="s">
        <v>13</v>
      </c>
      <c r="F56" s="43">
        <f xml:space="preserve"> VLOOKUP(C56,'Dev Pag'!$B$1:$E$210,3,FALSE)</f>
        <v>0</v>
      </c>
      <c r="G56" s="43">
        <f xml:space="preserve"> VLOOKUP(C56,'Dev Pag'!$B$1:$E$210,4,FALSE)</f>
        <v>0</v>
      </c>
      <c r="H56" s="44" t="s">
        <v>14</v>
      </c>
    </row>
    <row r="57" spans="1:8" ht="25.5" x14ac:dyDescent="0.25">
      <c r="A57" s="59"/>
      <c r="B57" s="40"/>
      <c r="C57" s="41" t="s">
        <v>444</v>
      </c>
      <c r="D57" s="46"/>
      <c r="E57" s="42" t="s">
        <v>16</v>
      </c>
      <c r="F57" s="43">
        <f xml:space="preserve"> VLOOKUP(C57,'Dev Pag'!$B$1:$E$210,3,FALSE)</f>
        <v>190000000.00000009</v>
      </c>
      <c r="G57" s="43">
        <f xml:space="preserve"> VLOOKUP(C57,'Dev Pag'!$B$1:$E$210,4,FALSE)</f>
        <v>190000000.00000009</v>
      </c>
      <c r="H57" s="44">
        <f>VLOOKUP(C57,Reintegro!$B$1:$E$130,4,FALSE)</f>
        <v>0</v>
      </c>
    </row>
    <row r="58" spans="1:8" x14ac:dyDescent="0.25">
      <c r="A58" s="59"/>
      <c r="B58" s="40"/>
      <c r="C58" s="41" t="s">
        <v>61</v>
      </c>
      <c r="D58" s="46"/>
      <c r="E58" s="42" t="s">
        <v>13</v>
      </c>
      <c r="F58" s="43">
        <f xml:space="preserve"> VLOOKUP(C58,'Dev Pag'!$B$1:$E$210,3,FALSE)</f>
        <v>32984128</v>
      </c>
      <c r="G58" s="43">
        <f xml:space="preserve"> VLOOKUP(C58,'Dev Pag'!$B$1:$E$210,4,FALSE)</f>
        <v>32984128</v>
      </c>
      <c r="H58" s="44" t="s">
        <v>14</v>
      </c>
    </row>
    <row r="59" spans="1:8" ht="25.5" x14ac:dyDescent="0.25">
      <c r="A59" s="59"/>
      <c r="B59" s="40"/>
      <c r="C59" s="41" t="s">
        <v>62</v>
      </c>
      <c r="D59" s="46"/>
      <c r="E59" s="42" t="s">
        <v>63</v>
      </c>
      <c r="F59" s="43">
        <f xml:space="preserve"> VLOOKUP(C59,'Dev Pag'!$B$1:$E$210,3,FALSE)</f>
        <v>29698336</v>
      </c>
      <c r="G59" s="43">
        <f xml:space="preserve"> VLOOKUP(C59,'Dev Pag'!$B$1:$E$210,4,FALSE)</f>
        <v>29698336</v>
      </c>
      <c r="H59" s="44" t="s">
        <v>14</v>
      </c>
    </row>
    <row r="60" spans="1:8" ht="38.25" x14ac:dyDescent="0.25">
      <c r="A60" s="59"/>
      <c r="B60" s="40"/>
      <c r="C60" s="41" t="s">
        <v>343</v>
      </c>
      <c r="D60" s="46"/>
      <c r="E60" s="42" t="s">
        <v>402</v>
      </c>
      <c r="F60" s="43">
        <f xml:space="preserve"> VLOOKUP(C60,'Dev Pag'!$B$1:$E$210,3,FALSE)</f>
        <v>28013263.960000001</v>
      </c>
      <c r="G60" s="43">
        <f xml:space="preserve"> VLOOKUP(C60,'Dev Pag'!$B$1:$E$210,4,FALSE)</f>
        <v>28013263.960000001</v>
      </c>
      <c r="H60" s="44" t="s">
        <v>14</v>
      </c>
    </row>
    <row r="61" spans="1:8" ht="25.5" x14ac:dyDescent="0.25">
      <c r="A61" s="59"/>
      <c r="B61" s="40"/>
      <c r="C61" s="41" t="s">
        <v>445</v>
      </c>
      <c r="D61" s="46"/>
      <c r="E61" s="42" t="s">
        <v>16</v>
      </c>
      <c r="F61" s="43">
        <f xml:space="preserve"> VLOOKUP(C61,'Dev Pag'!$B$1:$E$210,3,FALSE)</f>
        <v>58545315.229999997</v>
      </c>
      <c r="G61" s="43">
        <f xml:space="preserve"> VLOOKUP(C61,'Dev Pag'!$B$1:$E$210,4,FALSE)</f>
        <v>45346402.909999996</v>
      </c>
      <c r="H61" s="44">
        <f>VLOOKUP(C61,Reintegro!$B$1:$E$130,4,FALSE)</f>
        <v>0</v>
      </c>
    </row>
    <row r="62" spans="1:8" ht="25.5" x14ac:dyDescent="0.25">
      <c r="A62" s="59"/>
      <c r="B62" s="40"/>
      <c r="C62" s="41" t="s">
        <v>64</v>
      </c>
      <c r="D62" s="46"/>
      <c r="E62" s="42" t="s">
        <v>16</v>
      </c>
      <c r="F62" s="43">
        <f xml:space="preserve"> VLOOKUP(C62,'Dev Pag'!$B$1:$E$210,3,FALSE)</f>
        <v>0</v>
      </c>
      <c r="G62" s="43">
        <f xml:space="preserve"> VLOOKUP(C62,'Dev Pag'!$B$1:$E$210,4,FALSE)</f>
        <v>0</v>
      </c>
      <c r="H62" s="44" t="s">
        <v>14</v>
      </c>
    </row>
    <row r="63" spans="1:8" ht="25.5" x14ac:dyDescent="0.25">
      <c r="A63" s="59"/>
      <c r="B63" s="40"/>
      <c r="C63" s="41" t="s">
        <v>344</v>
      </c>
      <c r="D63" s="46"/>
      <c r="E63" s="42" t="s">
        <v>46</v>
      </c>
      <c r="F63" s="43">
        <f xml:space="preserve"> VLOOKUP(C63,'Dev Pag'!$B$1:$E$210,3,FALSE)</f>
        <v>715878.83</v>
      </c>
      <c r="G63" s="43">
        <f xml:space="preserve"> VLOOKUP(C63,'Dev Pag'!$B$1:$E$210,4,FALSE)</f>
        <v>715878.83</v>
      </c>
      <c r="H63" s="44" t="s">
        <v>14</v>
      </c>
    </row>
    <row r="64" spans="1:8" ht="25.5" x14ac:dyDescent="0.25">
      <c r="A64" s="59"/>
      <c r="B64" s="40"/>
      <c r="C64" s="41" t="s">
        <v>345</v>
      </c>
      <c r="D64" s="46"/>
      <c r="E64" s="42" t="s">
        <v>403</v>
      </c>
      <c r="F64" s="43">
        <f xml:space="preserve"> VLOOKUP(C64,'Dev Pag'!$B$1:$E$210,3,FALSE)</f>
        <v>2762974.02</v>
      </c>
      <c r="G64" s="43">
        <f xml:space="preserve"> VLOOKUP(C64,'Dev Pag'!$B$1:$E$210,4,FALSE)</f>
        <v>2762974.02</v>
      </c>
      <c r="H64" s="44" t="s">
        <v>14</v>
      </c>
    </row>
    <row r="65" spans="1:8" ht="25.5" x14ac:dyDescent="0.25">
      <c r="A65" s="59"/>
      <c r="B65" s="40"/>
      <c r="C65" s="41" t="s">
        <v>346</v>
      </c>
      <c r="D65" s="46"/>
      <c r="E65" s="42" t="s">
        <v>404</v>
      </c>
      <c r="F65" s="43">
        <f xml:space="preserve"> VLOOKUP(C65,'Dev Pag'!$B$1:$E$210,3,FALSE)</f>
        <v>80456.990000000005</v>
      </c>
      <c r="G65" s="43">
        <f xml:space="preserve"> VLOOKUP(C65,'Dev Pag'!$B$1:$E$210,4,FALSE)</f>
        <v>80456.990000000005</v>
      </c>
      <c r="H65" s="44" t="s">
        <v>14</v>
      </c>
    </row>
    <row r="66" spans="1:8" ht="25.5" x14ac:dyDescent="0.25">
      <c r="A66" s="59"/>
      <c r="B66" s="40"/>
      <c r="C66" s="41" t="s">
        <v>347</v>
      </c>
      <c r="D66" s="46"/>
      <c r="E66" s="42" t="s">
        <v>16</v>
      </c>
      <c r="F66" s="43">
        <f xml:space="preserve"> VLOOKUP(C66,'Dev Pag'!$B$1:$E$210,3,FALSE)</f>
        <v>199999999.99999997</v>
      </c>
      <c r="G66" s="43">
        <f xml:space="preserve"> VLOOKUP(C66,'Dev Pag'!$B$1:$E$210,4,FALSE)</f>
        <v>199999999.99999997</v>
      </c>
      <c r="H66" s="44">
        <f>VLOOKUP(C66,Reintegro!$B$1:$E$130,4,FALSE)</f>
        <v>3060311.23</v>
      </c>
    </row>
    <row r="67" spans="1:8" ht="25.5" x14ac:dyDescent="0.25">
      <c r="A67" s="59"/>
      <c r="B67" s="40"/>
      <c r="C67" s="41" t="s">
        <v>65</v>
      </c>
      <c r="D67" s="46"/>
      <c r="E67" s="42" t="s">
        <v>66</v>
      </c>
      <c r="F67" s="43">
        <f xml:space="preserve"> VLOOKUP(C67,'Dev Pag'!$B$1:$E$210,3,FALSE)</f>
        <v>0</v>
      </c>
      <c r="G67" s="43">
        <f xml:space="preserve"> VLOOKUP(C67,'Dev Pag'!$B$1:$E$210,4,FALSE)</f>
        <v>0</v>
      </c>
      <c r="H67" s="44" t="s">
        <v>14</v>
      </c>
    </row>
    <row r="68" spans="1:8" ht="25.5" x14ac:dyDescent="0.25">
      <c r="A68" s="59"/>
      <c r="B68" s="40"/>
      <c r="C68" s="41" t="s">
        <v>446</v>
      </c>
      <c r="D68" s="46"/>
      <c r="E68" s="42" t="s">
        <v>16</v>
      </c>
      <c r="F68" s="43">
        <f xml:space="preserve"> VLOOKUP(C68,'Dev Pag'!$B$1:$E$210,3,FALSE)</f>
        <v>83611481.789999977</v>
      </c>
      <c r="G68" s="43">
        <f xml:space="preserve"> VLOOKUP(C68,'Dev Pag'!$B$1:$E$210,4,FALSE)</f>
        <v>83611481.789999977</v>
      </c>
      <c r="H68" s="44">
        <f>VLOOKUP(C68,Reintegro!$B$1:$E$130,4,FALSE)</f>
        <v>0</v>
      </c>
    </row>
    <row r="69" spans="1:8" ht="38.25" x14ac:dyDescent="0.25">
      <c r="A69" s="59"/>
      <c r="B69" s="40"/>
      <c r="C69" s="41" t="s">
        <v>67</v>
      </c>
      <c r="D69" s="46"/>
      <c r="E69" s="42" t="s">
        <v>68</v>
      </c>
      <c r="F69" s="43">
        <f xml:space="preserve"> VLOOKUP(C69,'Dev Pag'!$B$1:$E$210,3,FALSE)</f>
        <v>308594872.06</v>
      </c>
      <c r="G69" s="43">
        <f xml:space="preserve"> VLOOKUP(C69,'Dev Pag'!$B$1:$E$210,4,FALSE)</f>
        <v>308594872.06</v>
      </c>
      <c r="H69" s="44" t="s">
        <v>14</v>
      </c>
    </row>
    <row r="70" spans="1:8" ht="25.5" x14ac:dyDescent="0.25">
      <c r="A70" s="59"/>
      <c r="B70" s="40"/>
      <c r="C70" s="41" t="s">
        <v>348</v>
      </c>
      <c r="D70" s="46"/>
      <c r="E70" s="42" t="s">
        <v>68</v>
      </c>
      <c r="F70" s="43">
        <f xml:space="preserve"> VLOOKUP(C70,'Dev Pag'!$B$1:$E$210,3,FALSE)</f>
        <v>15279501</v>
      </c>
      <c r="G70" s="43">
        <f xml:space="preserve"> VLOOKUP(C70,'Dev Pag'!$B$1:$E$210,4,FALSE)</f>
        <v>15279501</v>
      </c>
      <c r="H70" s="44" t="s">
        <v>14</v>
      </c>
    </row>
    <row r="71" spans="1:8" ht="25.5" x14ac:dyDescent="0.25">
      <c r="A71" s="59"/>
      <c r="B71" s="40"/>
      <c r="C71" s="41" t="s">
        <v>349</v>
      </c>
      <c r="D71" s="46"/>
      <c r="E71" s="42" t="s">
        <v>405</v>
      </c>
      <c r="F71" s="43">
        <f xml:space="preserve"> VLOOKUP(C71,'Dev Pag'!$B$1:$E$210,3,FALSE)</f>
        <v>183305.59999999998</v>
      </c>
      <c r="G71" s="43">
        <f xml:space="preserve"> VLOOKUP(C71,'Dev Pag'!$B$1:$E$210,4,FALSE)</f>
        <v>183305.59999999998</v>
      </c>
      <c r="H71" s="44" t="s">
        <v>14</v>
      </c>
    </row>
    <row r="72" spans="1:8" ht="25.5" x14ac:dyDescent="0.25">
      <c r="A72" s="59"/>
      <c r="B72" s="40"/>
      <c r="C72" s="41" t="s">
        <v>350</v>
      </c>
      <c r="D72" s="46"/>
      <c r="E72" s="42" t="s">
        <v>55</v>
      </c>
      <c r="F72" s="43">
        <f xml:space="preserve"> VLOOKUP(C72,'Dev Pag'!$B$1:$E$210,3,FALSE)</f>
        <v>828580.52</v>
      </c>
      <c r="G72" s="43">
        <f xml:space="preserve"> VLOOKUP(C72,'Dev Pag'!$B$1:$E$210,4,FALSE)</f>
        <v>828580.52</v>
      </c>
      <c r="H72" s="44" t="s">
        <v>14</v>
      </c>
    </row>
    <row r="73" spans="1:8" ht="25.5" x14ac:dyDescent="0.25">
      <c r="A73" s="59"/>
      <c r="B73" s="40"/>
      <c r="C73" s="41" t="s">
        <v>69</v>
      </c>
      <c r="D73" s="46"/>
      <c r="E73" s="42" t="s">
        <v>70</v>
      </c>
      <c r="F73" s="43">
        <f xml:space="preserve"> VLOOKUP(C73,'Dev Pag'!$B$1:$E$210,3,FALSE)</f>
        <v>3752944</v>
      </c>
      <c r="G73" s="43">
        <f xml:space="preserve"> VLOOKUP(C73,'Dev Pag'!$B$1:$E$210,4,FALSE)</f>
        <v>3752944</v>
      </c>
      <c r="H73" s="44" t="s">
        <v>14</v>
      </c>
    </row>
    <row r="74" spans="1:8" ht="25.5" x14ac:dyDescent="0.25">
      <c r="A74" s="59"/>
      <c r="B74" s="40"/>
      <c r="C74" s="41" t="s">
        <v>71</v>
      </c>
      <c r="D74" s="46"/>
      <c r="E74" s="42" t="s">
        <v>68</v>
      </c>
      <c r="F74" s="43">
        <f xml:space="preserve"> VLOOKUP(C74,'Dev Pag'!$B$1:$E$210,3,FALSE)</f>
        <v>2586581</v>
      </c>
      <c r="G74" s="43">
        <f xml:space="preserve"> VLOOKUP(C74,'Dev Pag'!$B$1:$E$210,4,FALSE)</f>
        <v>2586581</v>
      </c>
      <c r="H74" s="44" t="s">
        <v>14</v>
      </c>
    </row>
    <row r="75" spans="1:8" ht="38.25" x14ac:dyDescent="0.25">
      <c r="A75" s="59"/>
      <c r="B75" s="40"/>
      <c r="C75" s="41" t="s">
        <v>351</v>
      </c>
      <c r="D75" s="46"/>
      <c r="E75" s="42" t="s">
        <v>55</v>
      </c>
      <c r="F75" s="43">
        <f xml:space="preserve"> VLOOKUP(C75,'Dev Pag'!$B$1:$E$210,3,FALSE)</f>
        <v>710025.17999999993</v>
      </c>
      <c r="G75" s="43">
        <f xml:space="preserve"> VLOOKUP(C75,'Dev Pag'!$B$1:$E$210,4,FALSE)</f>
        <v>710025.17999999993</v>
      </c>
      <c r="H75" s="44" t="s">
        <v>14</v>
      </c>
    </row>
    <row r="76" spans="1:8" ht="25.5" x14ac:dyDescent="0.25">
      <c r="A76" s="59"/>
      <c r="B76" s="40"/>
      <c r="C76" s="41" t="s">
        <v>352</v>
      </c>
      <c r="D76" s="46"/>
      <c r="E76" s="42" t="s">
        <v>407</v>
      </c>
      <c r="F76" s="43">
        <f xml:space="preserve"> VLOOKUP(C76,'Dev Pag'!$B$1:$E$210,3,FALSE)</f>
        <v>797762.52</v>
      </c>
      <c r="G76" s="43">
        <f xml:space="preserve"> VLOOKUP(C76,'Dev Pag'!$B$1:$E$210,4,FALSE)</f>
        <v>797762.52</v>
      </c>
      <c r="H76" s="44" t="s">
        <v>14</v>
      </c>
    </row>
    <row r="77" spans="1:8" x14ac:dyDescent="0.25">
      <c r="A77" s="59"/>
      <c r="B77" s="40"/>
      <c r="C77" s="41" t="s">
        <v>353</v>
      </c>
      <c r="D77" s="46"/>
      <c r="E77" s="42" t="s">
        <v>13</v>
      </c>
      <c r="F77" s="43">
        <f xml:space="preserve"> VLOOKUP(C77,'Dev Pag'!$B$1:$E$210,3,FALSE)</f>
        <v>2572776.2400000002</v>
      </c>
      <c r="G77" s="43">
        <f xml:space="preserve"> VLOOKUP(C77,'Dev Pag'!$B$1:$E$210,4,FALSE)</f>
        <v>2572776.2400000002</v>
      </c>
      <c r="H77" s="44" t="s">
        <v>14</v>
      </c>
    </row>
    <row r="78" spans="1:8" ht="25.5" x14ac:dyDescent="0.25">
      <c r="A78" s="59"/>
      <c r="B78" s="40"/>
      <c r="C78" s="41" t="s">
        <v>354</v>
      </c>
      <c r="D78" s="46"/>
      <c r="E78" s="42" t="s">
        <v>406</v>
      </c>
      <c r="F78" s="43">
        <f xml:space="preserve"> VLOOKUP(C78,'Dev Pag'!$B$1:$E$210,3,FALSE)</f>
        <v>1141531.76</v>
      </c>
      <c r="G78" s="43">
        <f xml:space="preserve"> VLOOKUP(C78,'Dev Pag'!$B$1:$E$210,4,FALSE)</f>
        <v>1141531.76</v>
      </c>
      <c r="H78" s="44" t="s">
        <v>14</v>
      </c>
    </row>
    <row r="79" spans="1:8" ht="25.5" x14ac:dyDescent="0.25">
      <c r="A79" s="59"/>
      <c r="B79" s="40"/>
      <c r="C79" s="41" t="s">
        <v>447</v>
      </c>
      <c r="D79" s="46"/>
      <c r="E79" s="42" t="s">
        <v>476</v>
      </c>
      <c r="F79" s="43">
        <f xml:space="preserve"> VLOOKUP(C79,'Dev Pag'!$B$1:$E$210,3,FALSE)</f>
        <v>4200000</v>
      </c>
      <c r="G79" s="43">
        <f xml:space="preserve"> VLOOKUP(C79,'Dev Pag'!$B$1:$E$210,4,FALSE)</f>
        <v>4200000</v>
      </c>
      <c r="H79" s="44" t="s">
        <v>14</v>
      </c>
    </row>
    <row r="80" spans="1:8" ht="25.5" x14ac:dyDescent="0.25">
      <c r="A80" s="59"/>
      <c r="B80" s="40"/>
      <c r="C80" s="41" t="s">
        <v>448</v>
      </c>
      <c r="D80" s="46"/>
      <c r="E80" s="42" t="s">
        <v>477</v>
      </c>
      <c r="F80" s="43">
        <f xml:space="preserve"> VLOOKUP(C80,'Dev Pag'!$B$1:$E$210,3,FALSE)</f>
        <v>1037000</v>
      </c>
      <c r="G80" s="43">
        <f xml:space="preserve"> VLOOKUP(C80,'Dev Pag'!$B$1:$E$210,4,FALSE)</f>
        <v>1037000</v>
      </c>
      <c r="H80" s="44" t="s">
        <v>14</v>
      </c>
    </row>
    <row r="81" spans="1:8" ht="15" customHeight="1" x14ac:dyDescent="0.25">
      <c r="A81" s="56"/>
      <c r="B81" s="56" t="s">
        <v>355</v>
      </c>
      <c r="C81" s="57"/>
      <c r="D81" s="57"/>
      <c r="E81" s="57"/>
      <c r="F81" s="58">
        <f>SUM(F82:F88)</f>
        <v>7764010.8799999999</v>
      </c>
      <c r="G81" s="58">
        <f t="shared" ref="G81:H81" si="3">SUM(G82:G88)</f>
        <v>7663020.3300000001</v>
      </c>
      <c r="H81" s="58">
        <f t="shared" si="3"/>
        <v>975</v>
      </c>
    </row>
    <row r="82" spans="1:8" x14ac:dyDescent="0.25">
      <c r="A82" s="59"/>
      <c r="B82" s="40"/>
      <c r="C82" s="41" t="s">
        <v>72</v>
      </c>
      <c r="D82" s="46"/>
      <c r="E82" s="42" t="s">
        <v>13</v>
      </c>
      <c r="F82" s="43">
        <f xml:space="preserve"> VLOOKUP(C82,'Dev Pag'!$B$1:$E$210,3,FALSE)</f>
        <v>227</v>
      </c>
      <c r="G82" s="43">
        <f xml:space="preserve"> VLOOKUP(C82,'Dev Pag'!$B$1:$E$210,4,FALSE)</f>
        <v>227</v>
      </c>
      <c r="H82" s="44">
        <f>VLOOKUP(C82,Reintegro!$B$1:$E$130,4,FALSE)</f>
        <v>227</v>
      </c>
    </row>
    <row r="83" spans="1:8" x14ac:dyDescent="0.25">
      <c r="A83" s="59"/>
      <c r="B83" s="40"/>
      <c r="C83" s="41" t="s">
        <v>73</v>
      </c>
      <c r="D83" s="46"/>
      <c r="E83" s="42" t="s">
        <v>30</v>
      </c>
      <c r="F83" s="43">
        <f xml:space="preserve"> VLOOKUP(C83,'Dev Pag'!$B$1:$E$210,3,FALSE)</f>
        <v>91620.65</v>
      </c>
      <c r="G83" s="43">
        <f xml:space="preserve"> VLOOKUP(C83,'Dev Pag'!$B$1:$E$210,4,FALSE)</f>
        <v>91620.65</v>
      </c>
      <c r="H83" s="44" t="s">
        <v>14</v>
      </c>
    </row>
    <row r="84" spans="1:8" x14ac:dyDescent="0.25">
      <c r="A84" s="59"/>
      <c r="B84" s="40"/>
      <c r="C84" s="41" t="s">
        <v>74</v>
      </c>
      <c r="D84" s="46"/>
      <c r="E84" s="42" t="s">
        <v>75</v>
      </c>
      <c r="F84" s="43">
        <f xml:space="preserve"> VLOOKUP(C84,'Dev Pag'!$B$1:$E$210,3,FALSE)</f>
        <v>2</v>
      </c>
      <c r="G84" s="43">
        <f xml:space="preserve"> VLOOKUP(C84,'Dev Pag'!$B$1:$E$210,4,FALSE)</f>
        <v>2</v>
      </c>
      <c r="H84" s="44">
        <f>VLOOKUP(C84,Reintegro!$B$1:$E$130,4,FALSE)</f>
        <v>2</v>
      </c>
    </row>
    <row r="85" spans="1:8" ht="25.5" x14ac:dyDescent="0.25">
      <c r="A85" s="59"/>
      <c r="B85" s="40"/>
      <c r="C85" s="41" t="s">
        <v>76</v>
      </c>
      <c r="D85" s="46"/>
      <c r="E85" s="42" t="s">
        <v>77</v>
      </c>
      <c r="F85" s="43">
        <f xml:space="preserve"> VLOOKUP(C85,'Dev Pag'!$B$1:$E$210,3,FALSE)</f>
        <v>39</v>
      </c>
      <c r="G85" s="43">
        <f xml:space="preserve"> VLOOKUP(C85,'Dev Pag'!$B$1:$E$210,4,FALSE)</f>
        <v>39</v>
      </c>
      <c r="H85" s="44">
        <f>VLOOKUP(C85,Reintegro!$B$1:$E$130,4,FALSE)</f>
        <v>39</v>
      </c>
    </row>
    <row r="86" spans="1:8" ht="25.5" x14ac:dyDescent="0.25">
      <c r="A86" s="59"/>
      <c r="B86" s="40"/>
      <c r="C86" s="41" t="s">
        <v>78</v>
      </c>
      <c r="D86" s="46"/>
      <c r="E86" s="42" t="s">
        <v>16</v>
      </c>
      <c r="F86" s="43">
        <f xml:space="preserve"> VLOOKUP(C86,'Dev Pag'!$B$1:$E$210,3,FALSE)</f>
        <v>7671415.2299999995</v>
      </c>
      <c r="G86" s="43">
        <f xml:space="preserve"> VLOOKUP(C86,'Dev Pag'!$B$1:$E$210,4,FALSE)</f>
        <v>7570424.6799999997</v>
      </c>
      <c r="H86" s="44" t="s">
        <v>14</v>
      </c>
    </row>
    <row r="87" spans="1:8" ht="38.25" x14ac:dyDescent="0.25">
      <c r="A87" s="59"/>
      <c r="B87" s="40"/>
      <c r="C87" s="41" t="s">
        <v>177</v>
      </c>
      <c r="D87" s="46"/>
      <c r="E87" s="42" t="s">
        <v>478</v>
      </c>
      <c r="F87" s="43">
        <f xml:space="preserve"> VLOOKUP(C87,'Dev Pag'!$B$1:$E$210,3,FALSE)</f>
        <v>503</v>
      </c>
      <c r="G87" s="43">
        <f xml:space="preserve"> VLOOKUP(C87,'Dev Pag'!$B$1:$E$210,4,FALSE)</f>
        <v>503</v>
      </c>
      <c r="H87" s="44">
        <f>VLOOKUP(C87,Reintegro!$B$1:$E$130,4,FALSE)</f>
        <v>503</v>
      </c>
    </row>
    <row r="88" spans="1:8" ht="38.25" x14ac:dyDescent="0.25">
      <c r="A88" s="59"/>
      <c r="B88" s="40"/>
      <c r="C88" s="41" t="s">
        <v>79</v>
      </c>
      <c r="D88" s="46"/>
      <c r="E88" s="42" t="s">
        <v>68</v>
      </c>
      <c r="F88" s="43">
        <f xml:space="preserve"> VLOOKUP(C88,'Dev Pag'!$B$1:$E$210,3,FALSE)</f>
        <v>204</v>
      </c>
      <c r="G88" s="43">
        <f xml:space="preserve"> VLOOKUP(C88,'Dev Pag'!$B$1:$E$210,4,FALSE)</f>
        <v>204</v>
      </c>
      <c r="H88" s="44">
        <f>VLOOKUP(C88,Reintegro!$B$1:$E$130,4,FALSE)</f>
        <v>204</v>
      </c>
    </row>
    <row r="89" spans="1:8" ht="15" customHeight="1" x14ac:dyDescent="0.25">
      <c r="A89" s="56"/>
      <c r="B89" s="56" t="s">
        <v>381</v>
      </c>
      <c r="C89" s="57"/>
      <c r="D89" s="57"/>
      <c r="E89" s="57"/>
      <c r="F89" s="58">
        <f>SUM(F90:F93)</f>
        <v>92169</v>
      </c>
      <c r="G89" s="58">
        <f t="shared" ref="G89:H89" si="4">SUM(G90:G93)</f>
        <v>92169</v>
      </c>
      <c r="H89" s="58">
        <f t="shared" si="4"/>
        <v>92169</v>
      </c>
    </row>
    <row r="90" spans="1:8" x14ac:dyDescent="0.25">
      <c r="A90" s="59"/>
      <c r="B90" s="40"/>
      <c r="C90" s="41" t="s">
        <v>464</v>
      </c>
      <c r="D90" s="46"/>
      <c r="E90" s="42" t="s">
        <v>478</v>
      </c>
      <c r="F90" s="43">
        <f xml:space="preserve"> VLOOKUP(C90,'Dev Pag'!$B$1:$E$210,3,FALSE)</f>
        <v>50775</v>
      </c>
      <c r="G90" s="43">
        <f xml:space="preserve"> VLOOKUP(C90,'Dev Pag'!$B$1:$E$210,4,FALSE)</f>
        <v>50775</v>
      </c>
      <c r="H90" s="44">
        <f>VLOOKUP(C90,Reintegro!$B$1:$E$130,4,FALSE)</f>
        <v>50775</v>
      </c>
    </row>
    <row r="91" spans="1:8" x14ac:dyDescent="0.25">
      <c r="A91" s="59"/>
      <c r="B91" s="40"/>
      <c r="C91" s="41" t="s">
        <v>465</v>
      </c>
      <c r="D91" s="46"/>
      <c r="E91" s="42" t="s">
        <v>478</v>
      </c>
      <c r="F91" s="43">
        <f xml:space="preserve"> VLOOKUP(C91,'Dev Pag'!$B$1:$E$210,3,FALSE)</f>
        <v>15960</v>
      </c>
      <c r="G91" s="43">
        <f xml:space="preserve"> VLOOKUP(C91,'Dev Pag'!$B$1:$E$210,4,FALSE)</f>
        <v>15960</v>
      </c>
      <c r="H91" s="44">
        <f>VLOOKUP(C91,Reintegro!$B$1:$E$130,4,FALSE)</f>
        <v>15960</v>
      </c>
    </row>
    <row r="92" spans="1:8" x14ac:dyDescent="0.25">
      <c r="A92" s="59"/>
      <c r="B92" s="40"/>
      <c r="C92" s="41" t="s">
        <v>466</v>
      </c>
      <c r="D92" s="46"/>
      <c r="E92" s="42" t="s">
        <v>478</v>
      </c>
      <c r="F92" s="43">
        <f xml:space="preserve"> VLOOKUP(C92,'Dev Pag'!$B$1:$E$210,3,FALSE)</f>
        <v>2334</v>
      </c>
      <c r="G92" s="43">
        <f xml:space="preserve"> VLOOKUP(C92,'Dev Pag'!$B$1:$E$210,4,FALSE)</f>
        <v>2334</v>
      </c>
      <c r="H92" s="44">
        <f>VLOOKUP(C92,Reintegro!$B$1:$E$130,4,FALSE)</f>
        <v>2334</v>
      </c>
    </row>
    <row r="93" spans="1:8" ht="25.5" x14ac:dyDescent="0.25">
      <c r="A93" s="59"/>
      <c r="B93" s="40"/>
      <c r="C93" s="41" t="s">
        <v>467</v>
      </c>
      <c r="D93" s="46"/>
      <c r="E93" s="42" t="s">
        <v>478</v>
      </c>
      <c r="F93" s="43">
        <f xml:space="preserve"> VLOOKUP(C93,'Dev Pag'!$B$1:$E$210,3,FALSE)</f>
        <v>23100</v>
      </c>
      <c r="G93" s="43">
        <f xml:space="preserve"> VLOOKUP(C93,'Dev Pag'!$B$1:$E$210,4,FALSE)</f>
        <v>23100</v>
      </c>
      <c r="H93" s="44">
        <f>VLOOKUP(C93,Reintegro!$B$1:$E$130,4,FALSE)</f>
        <v>23100</v>
      </c>
    </row>
    <row r="94" spans="1:8" ht="15" customHeight="1" x14ac:dyDescent="0.25">
      <c r="A94" s="56"/>
      <c r="B94" s="56" t="s">
        <v>383</v>
      </c>
      <c r="C94" s="57"/>
      <c r="D94" s="57"/>
      <c r="E94" s="57"/>
      <c r="F94" s="58">
        <f>SUM(F95:F101)</f>
        <v>534678</v>
      </c>
      <c r="G94" s="58">
        <f t="shared" ref="G94:H94" si="5">SUM(G95:G101)</f>
        <v>534678</v>
      </c>
      <c r="H94" s="58">
        <f t="shared" si="5"/>
        <v>534678</v>
      </c>
    </row>
    <row r="95" spans="1:8" x14ac:dyDescent="0.25">
      <c r="A95" s="59"/>
      <c r="B95" s="40"/>
      <c r="C95" s="41" t="s">
        <v>468</v>
      </c>
      <c r="D95" s="46"/>
      <c r="E95" s="42" t="s">
        <v>478</v>
      </c>
      <c r="F95" s="43">
        <f xml:space="preserve"> VLOOKUP(C95,'Dev Pag'!$B$1:$E$210,3,FALSE)</f>
        <v>220478</v>
      </c>
      <c r="G95" s="43">
        <f xml:space="preserve"> VLOOKUP(C95,'Dev Pag'!$B$1:$E$210,4,FALSE)</f>
        <v>220478</v>
      </c>
      <c r="H95" s="44">
        <f>VLOOKUP(C95,Reintegro!$B$1:$E$130,4,FALSE)</f>
        <v>220478</v>
      </c>
    </row>
    <row r="96" spans="1:8" x14ac:dyDescent="0.25">
      <c r="A96" s="59"/>
      <c r="B96" s="40"/>
      <c r="C96" s="41" t="s">
        <v>469</v>
      </c>
      <c r="D96" s="46"/>
      <c r="E96" s="42" t="s">
        <v>478</v>
      </c>
      <c r="F96" s="43">
        <f xml:space="preserve"> VLOOKUP(C96,'Dev Pag'!$B$1:$E$210,3,FALSE)</f>
        <v>115074</v>
      </c>
      <c r="G96" s="43">
        <f xml:space="preserve"> VLOOKUP(C96,'Dev Pag'!$B$1:$E$210,4,FALSE)</f>
        <v>115074</v>
      </c>
      <c r="H96" s="44">
        <f>VLOOKUP(C96,Reintegro!$B$1:$E$130,4,FALSE)</f>
        <v>115074</v>
      </c>
    </row>
    <row r="97" spans="1:8" ht="25.5" x14ac:dyDescent="0.25">
      <c r="A97" s="59"/>
      <c r="B97" s="40"/>
      <c r="C97" s="41" t="s">
        <v>470</v>
      </c>
      <c r="D97" s="46"/>
      <c r="E97" s="42" t="s">
        <v>478</v>
      </c>
      <c r="F97" s="43">
        <f xml:space="preserve"> VLOOKUP(C97,'Dev Pag'!$B$1:$E$210,3,FALSE)</f>
        <v>142926</v>
      </c>
      <c r="G97" s="43">
        <f xml:space="preserve"> VLOOKUP(C97,'Dev Pag'!$B$1:$E$210,4,FALSE)</f>
        <v>142926</v>
      </c>
      <c r="H97" s="44">
        <f>VLOOKUP(C97,Reintegro!$B$1:$E$130,4,FALSE)</f>
        <v>142926</v>
      </c>
    </row>
    <row r="98" spans="1:8" x14ac:dyDescent="0.25">
      <c r="A98" s="59"/>
      <c r="B98" s="40"/>
      <c r="C98" s="41" t="s">
        <v>471</v>
      </c>
      <c r="D98" s="46"/>
      <c r="E98" s="42" t="s">
        <v>478</v>
      </c>
      <c r="F98" s="43">
        <f xml:space="preserve"> VLOOKUP(C98,'Dev Pag'!$B$1:$E$210,3,FALSE)</f>
        <v>21001</v>
      </c>
      <c r="G98" s="43">
        <f xml:space="preserve"> VLOOKUP(C98,'Dev Pag'!$B$1:$E$210,4,FALSE)</f>
        <v>21001</v>
      </c>
      <c r="H98" s="44">
        <f>VLOOKUP(C98,Reintegro!$B$1:$E$130,4,FALSE)</f>
        <v>21001</v>
      </c>
    </row>
    <row r="99" spans="1:8" x14ac:dyDescent="0.25">
      <c r="A99" s="59"/>
      <c r="B99" s="40"/>
      <c r="C99" s="41" t="s">
        <v>472</v>
      </c>
      <c r="D99" s="46"/>
      <c r="E99" s="42" t="s">
        <v>478</v>
      </c>
      <c r="F99" s="43">
        <f xml:space="preserve"> VLOOKUP(C99,'Dev Pag'!$B$1:$E$210,3,FALSE)</f>
        <v>19763</v>
      </c>
      <c r="G99" s="43">
        <f xml:space="preserve"> VLOOKUP(C99,'Dev Pag'!$B$1:$E$210,4,FALSE)</f>
        <v>19763</v>
      </c>
      <c r="H99" s="44">
        <f>VLOOKUP(C99,Reintegro!$B$1:$E$130,4,FALSE)</f>
        <v>19763</v>
      </c>
    </row>
    <row r="100" spans="1:8" x14ac:dyDescent="0.25">
      <c r="A100" s="59"/>
      <c r="B100" s="40"/>
      <c r="C100" s="41" t="s">
        <v>473</v>
      </c>
      <c r="D100" s="46"/>
      <c r="E100" s="42" t="s">
        <v>478</v>
      </c>
      <c r="F100" s="43">
        <f xml:space="preserve"> VLOOKUP(C100,'Dev Pag'!$B$1:$E$210,3,FALSE)</f>
        <v>13357</v>
      </c>
      <c r="G100" s="43">
        <f xml:space="preserve"> VLOOKUP(C100,'Dev Pag'!$B$1:$E$210,4,FALSE)</f>
        <v>13357</v>
      </c>
      <c r="H100" s="44">
        <f>VLOOKUP(C100,Reintegro!$B$1:$E$130,4,FALSE)</f>
        <v>13357</v>
      </c>
    </row>
    <row r="101" spans="1:8" x14ac:dyDescent="0.25">
      <c r="A101" s="59"/>
      <c r="B101" s="40"/>
      <c r="C101" s="41" t="s">
        <v>474</v>
      </c>
      <c r="D101" s="46"/>
      <c r="E101" s="42" t="s">
        <v>478</v>
      </c>
      <c r="F101" s="43">
        <f xml:space="preserve"> VLOOKUP(C101,'Dev Pag'!$B$1:$E$210,3,FALSE)</f>
        <v>2079</v>
      </c>
      <c r="G101" s="43">
        <f xml:space="preserve"> VLOOKUP(C101,'Dev Pag'!$B$1:$E$210,4,FALSE)</f>
        <v>2079</v>
      </c>
      <c r="H101" s="44">
        <f>VLOOKUP(C101,Reintegro!$B$1:$E$130,4,FALSE)</f>
        <v>2079</v>
      </c>
    </row>
    <row r="102" spans="1:8" ht="15" customHeight="1" x14ac:dyDescent="0.25">
      <c r="A102" s="53" t="s">
        <v>356</v>
      </c>
      <c r="B102" s="53"/>
      <c r="C102" s="53"/>
      <c r="D102" s="53"/>
      <c r="E102" s="54"/>
      <c r="F102" s="55">
        <f>+F103+F141+F183+F189</f>
        <v>3459801.3599999994</v>
      </c>
      <c r="G102" s="55">
        <f t="shared" ref="G102:H102" si="6">+G103+G141+G183+G189</f>
        <v>3459801.3599999994</v>
      </c>
      <c r="H102" s="55">
        <f t="shared" si="6"/>
        <v>3169614.63</v>
      </c>
    </row>
    <row r="103" spans="1:8" ht="15" customHeight="1" x14ac:dyDescent="0.25">
      <c r="A103" s="56"/>
      <c r="B103" s="56" t="s">
        <v>332</v>
      </c>
      <c r="C103" s="57"/>
      <c r="D103" s="57"/>
      <c r="E103" s="57"/>
      <c r="F103" s="58">
        <f>SUM(F104:F140)</f>
        <v>765455.62999999989</v>
      </c>
      <c r="G103" s="58">
        <f t="shared" ref="G103:H103" si="7">SUM(G104:G140)</f>
        <v>765455.62999999989</v>
      </c>
      <c r="H103" s="58">
        <f t="shared" si="7"/>
        <v>479201</v>
      </c>
    </row>
    <row r="104" spans="1:8" x14ac:dyDescent="0.25">
      <c r="A104" s="59"/>
      <c r="B104" s="40"/>
      <c r="C104" s="41" t="s">
        <v>80</v>
      </c>
      <c r="D104" s="46"/>
      <c r="E104" s="42"/>
      <c r="F104" s="43">
        <f xml:space="preserve"> VLOOKUP(C104,'Dev Pag'!$B$1:$E$210,3,FALSE)</f>
        <v>0</v>
      </c>
      <c r="G104" s="43">
        <f xml:space="preserve"> VLOOKUP(C104,'Dev Pag'!$B$1:$E$210,4,FALSE)</f>
        <v>0</v>
      </c>
      <c r="H104" s="44">
        <f>VLOOKUP(C104,Reintegro!$B$1:$E$130,4,FALSE)</f>
        <v>0</v>
      </c>
    </row>
    <row r="105" spans="1:8" x14ac:dyDescent="0.25">
      <c r="A105" s="59"/>
      <c r="B105" s="40"/>
      <c r="C105" s="41" t="s">
        <v>357</v>
      </c>
      <c r="D105" s="46"/>
      <c r="E105" s="42"/>
      <c r="F105" s="43">
        <f xml:space="preserve"> VLOOKUP(C105,'Dev Pag'!$B$1:$E$210,3,FALSE)</f>
        <v>126011.8</v>
      </c>
      <c r="G105" s="43">
        <f xml:space="preserve"> VLOOKUP(C105,'Dev Pag'!$B$1:$E$210,4,FALSE)</f>
        <v>126011.8</v>
      </c>
      <c r="H105" s="44" t="s">
        <v>14</v>
      </c>
    </row>
    <row r="106" spans="1:8" x14ac:dyDescent="0.25">
      <c r="A106" s="59"/>
      <c r="B106" s="40"/>
      <c r="C106" s="41" t="s">
        <v>81</v>
      </c>
      <c r="D106" s="46"/>
      <c r="E106" s="42"/>
      <c r="F106" s="43">
        <f xml:space="preserve"> VLOOKUP(C106,'Dev Pag'!$B$1:$E$210,3,FALSE)</f>
        <v>0</v>
      </c>
      <c r="G106" s="43">
        <f xml:space="preserve"> VLOOKUP(C106,'Dev Pag'!$B$1:$E$210,4,FALSE)</f>
        <v>0</v>
      </c>
      <c r="H106" s="44" t="s">
        <v>14</v>
      </c>
    </row>
    <row r="107" spans="1:8" x14ac:dyDescent="0.25">
      <c r="A107" s="59"/>
      <c r="B107" s="40"/>
      <c r="C107" s="41" t="s">
        <v>358</v>
      </c>
      <c r="D107" s="46"/>
      <c r="E107" s="42"/>
      <c r="F107" s="43">
        <f xml:space="preserve"> VLOOKUP(C107,'Dev Pag'!$B$1:$E$210,3,FALSE)</f>
        <v>75911.349999999977</v>
      </c>
      <c r="G107" s="43">
        <f xml:space="preserve"> VLOOKUP(C107,'Dev Pag'!$B$1:$E$210,4,FALSE)</f>
        <v>75911.349999999977</v>
      </c>
      <c r="H107" s="44" t="s">
        <v>14</v>
      </c>
    </row>
    <row r="108" spans="1:8" x14ac:dyDescent="0.25">
      <c r="A108" s="59"/>
      <c r="B108" s="40"/>
      <c r="C108" s="41" t="s">
        <v>359</v>
      </c>
      <c r="D108" s="46"/>
      <c r="E108" s="42"/>
      <c r="F108" s="43">
        <f xml:space="preserve"> VLOOKUP(C108,'Dev Pag'!$B$1:$E$210,3,FALSE)</f>
        <v>57307.98</v>
      </c>
      <c r="G108" s="43">
        <f xml:space="preserve"> VLOOKUP(C108,'Dev Pag'!$B$1:$E$210,4,FALSE)</f>
        <v>57307.98</v>
      </c>
      <c r="H108" s="44" t="s">
        <v>14</v>
      </c>
    </row>
    <row r="109" spans="1:8" x14ac:dyDescent="0.25">
      <c r="A109" s="59"/>
      <c r="B109" s="40"/>
      <c r="C109" s="41" t="s">
        <v>82</v>
      </c>
      <c r="D109" s="46"/>
      <c r="E109" s="42"/>
      <c r="F109" s="43">
        <f xml:space="preserve"> VLOOKUP(C109,'Dev Pag'!$B$1:$E$210,3,FALSE)</f>
        <v>8846.85</v>
      </c>
      <c r="G109" s="43">
        <f xml:space="preserve"> VLOOKUP(C109,'Dev Pag'!$B$1:$E$210,4,FALSE)</f>
        <v>8846.85</v>
      </c>
      <c r="H109" s="44" t="s">
        <v>14</v>
      </c>
    </row>
    <row r="110" spans="1:8" x14ac:dyDescent="0.25">
      <c r="A110" s="59"/>
      <c r="B110" s="40"/>
      <c r="C110" s="41" t="s">
        <v>83</v>
      </c>
      <c r="D110" s="46"/>
      <c r="E110" s="42"/>
      <c r="F110" s="43">
        <f xml:space="preserve"> VLOOKUP(C110,'Dev Pag'!$B$1:$E$210,3,FALSE)</f>
        <v>2188.02</v>
      </c>
      <c r="G110" s="43">
        <f xml:space="preserve"> VLOOKUP(C110,'Dev Pag'!$B$1:$E$210,4,FALSE)</f>
        <v>2188.02</v>
      </c>
      <c r="H110" s="44" t="s">
        <v>14</v>
      </c>
    </row>
    <row r="111" spans="1:8" x14ac:dyDescent="0.25">
      <c r="A111" s="59"/>
      <c r="B111" s="40"/>
      <c r="C111" s="41" t="s">
        <v>360</v>
      </c>
      <c r="D111" s="46"/>
      <c r="E111" s="42"/>
      <c r="F111" s="43">
        <f xml:space="preserve"> VLOOKUP(C111,'Dev Pag'!$B$1:$E$210,3,FALSE)</f>
        <v>0</v>
      </c>
      <c r="G111" s="43">
        <f xml:space="preserve"> VLOOKUP(C111,'Dev Pag'!$B$1:$E$210,4,FALSE)</f>
        <v>0</v>
      </c>
      <c r="H111" s="44" t="s">
        <v>14</v>
      </c>
    </row>
    <row r="112" spans="1:8" x14ac:dyDescent="0.25">
      <c r="A112" s="59"/>
      <c r="B112" s="40"/>
      <c r="C112" s="41" t="s">
        <v>449</v>
      </c>
      <c r="D112" s="46"/>
      <c r="E112" s="42"/>
      <c r="F112" s="43">
        <f xml:space="preserve"> VLOOKUP(C112,'Dev Pag'!$B$1:$E$210,3,FALSE)</f>
        <v>0</v>
      </c>
      <c r="G112" s="43">
        <f xml:space="preserve"> VLOOKUP(C112,'Dev Pag'!$B$1:$E$210,4,FALSE)</f>
        <v>0</v>
      </c>
      <c r="H112" s="44" t="s">
        <v>14</v>
      </c>
    </row>
    <row r="113" spans="1:8" ht="25.5" x14ac:dyDescent="0.25">
      <c r="A113" s="59"/>
      <c r="B113" s="40"/>
      <c r="C113" s="41" t="s">
        <v>84</v>
      </c>
      <c r="D113" s="46"/>
      <c r="E113" s="42"/>
      <c r="F113" s="43">
        <f xml:space="preserve"> VLOOKUP(C113,'Dev Pag'!$B$1:$E$210,3,FALSE)</f>
        <v>547</v>
      </c>
      <c r="G113" s="43">
        <f xml:space="preserve"> VLOOKUP(C113,'Dev Pag'!$B$1:$E$210,4,FALSE)</f>
        <v>547</v>
      </c>
      <c r="H113" s="44" t="s">
        <v>14</v>
      </c>
    </row>
    <row r="114" spans="1:8" x14ac:dyDescent="0.25">
      <c r="A114" s="59"/>
      <c r="B114" s="40"/>
      <c r="C114" s="41" t="s">
        <v>361</v>
      </c>
      <c r="D114" s="46"/>
      <c r="E114" s="42"/>
      <c r="F114" s="43">
        <f xml:space="preserve"> VLOOKUP(C114,'Dev Pag'!$B$1:$E$210,3,FALSE)</f>
        <v>7713.3</v>
      </c>
      <c r="G114" s="43">
        <f xml:space="preserve"> VLOOKUP(C114,'Dev Pag'!$B$1:$E$210,4,FALSE)</f>
        <v>7713.3</v>
      </c>
      <c r="H114" s="44" t="s">
        <v>14</v>
      </c>
    </row>
    <row r="115" spans="1:8" ht="25.5" x14ac:dyDescent="0.25">
      <c r="A115" s="59"/>
      <c r="B115" s="40"/>
      <c r="C115" s="41" t="s">
        <v>362</v>
      </c>
      <c r="D115" s="46"/>
      <c r="E115" s="42"/>
      <c r="F115" s="43">
        <f xml:space="preserve"> VLOOKUP(C115,'Dev Pag'!$B$1:$E$210,3,FALSE)</f>
        <v>104590</v>
      </c>
      <c r="G115" s="43">
        <f xml:space="preserve"> VLOOKUP(C115,'Dev Pag'!$B$1:$E$210,4,FALSE)</f>
        <v>104590</v>
      </c>
      <c r="H115" s="44">
        <f>VLOOKUP(C115,Reintegro!$B$1:$E$130,4,FALSE)</f>
        <v>104590</v>
      </c>
    </row>
    <row r="116" spans="1:8" ht="25.5" x14ac:dyDescent="0.25">
      <c r="A116" s="59"/>
      <c r="B116" s="40"/>
      <c r="C116" s="41" t="s">
        <v>363</v>
      </c>
      <c r="D116" s="46"/>
      <c r="E116" s="42"/>
      <c r="F116" s="43">
        <f xml:space="preserve"> VLOOKUP(C116,'Dev Pag'!$B$1:$E$210,3,FALSE)</f>
        <v>0</v>
      </c>
      <c r="G116" s="43">
        <f xml:space="preserve"> VLOOKUP(C116,'Dev Pag'!$B$1:$E$210,4,FALSE)</f>
        <v>0</v>
      </c>
      <c r="H116" s="44">
        <f>VLOOKUP(C116,Reintegro!$B$1:$E$130,4,FALSE)</f>
        <v>0</v>
      </c>
    </row>
    <row r="117" spans="1:8" x14ac:dyDescent="0.25">
      <c r="A117" s="59"/>
      <c r="B117" s="40"/>
      <c r="C117" s="41" t="s">
        <v>450</v>
      </c>
      <c r="D117" s="46"/>
      <c r="E117" s="42"/>
      <c r="F117" s="43">
        <f xml:space="preserve"> VLOOKUP(C117,'Dev Pag'!$B$1:$E$210,3,FALSE)</f>
        <v>0</v>
      </c>
      <c r="G117" s="43">
        <f xml:space="preserve"> VLOOKUP(C117,'Dev Pag'!$B$1:$E$210,4,FALSE)</f>
        <v>0</v>
      </c>
      <c r="H117" s="44">
        <f>VLOOKUP(C117,Reintegro!$B$1:$E$130,4,FALSE)</f>
        <v>0</v>
      </c>
    </row>
    <row r="118" spans="1:8" ht="38.25" x14ac:dyDescent="0.25">
      <c r="A118" s="59"/>
      <c r="B118" s="40"/>
      <c r="C118" s="41" t="s">
        <v>451</v>
      </c>
      <c r="D118" s="46"/>
      <c r="E118" s="42"/>
      <c r="F118" s="43">
        <f xml:space="preserve"> VLOOKUP(C118,'Dev Pag'!$B$1:$E$210,3,FALSE)</f>
        <v>0</v>
      </c>
      <c r="G118" s="43">
        <f xml:space="preserve"> VLOOKUP(C118,'Dev Pag'!$B$1:$E$210,4,FALSE)</f>
        <v>0</v>
      </c>
      <c r="H118" s="44">
        <f>VLOOKUP(C118,Reintegro!$B$1:$E$130,4,FALSE)</f>
        <v>0</v>
      </c>
    </row>
    <row r="119" spans="1:8" x14ac:dyDescent="0.25">
      <c r="A119" s="59"/>
      <c r="B119" s="40"/>
      <c r="C119" s="41" t="s">
        <v>364</v>
      </c>
      <c r="D119" s="46"/>
      <c r="E119" s="42"/>
      <c r="F119" s="43">
        <f xml:space="preserve"> VLOOKUP(C119,'Dev Pag'!$B$1:$E$210,3,FALSE)</f>
        <v>46581</v>
      </c>
      <c r="G119" s="43">
        <f xml:space="preserve"> VLOOKUP(C119,'Dev Pag'!$B$1:$E$210,4,FALSE)</f>
        <v>46581</v>
      </c>
      <c r="H119" s="44">
        <f>VLOOKUP(C119,Reintegro!$B$1:$E$130,4,FALSE)</f>
        <v>46581</v>
      </c>
    </row>
    <row r="120" spans="1:8" ht="25.5" x14ac:dyDescent="0.25">
      <c r="A120" s="59"/>
      <c r="B120" s="40"/>
      <c r="C120" s="41" t="s">
        <v>452</v>
      </c>
      <c r="D120" s="46"/>
      <c r="E120" s="42"/>
      <c r="F120" s="43">
        <f xml:space="preserve"> VLOOKUP(C120,'Dev Pag'!$B$1:$E$210,3,FALSE)</f>
        <v>0</v>
      </c>
      <c r="G120" s="43">
        <f xml:space="preserve"> VLOOKUP(C120,'Dev Pag'!$B$1:$E$210,4,FALSE)</f>
        <v>0</v>
      </c>
      <c r="H120" s="44">
        <f>VLOOKUP(C120,Reintegro!$B$1:$E$130,4,FALSE)</f>
        <v>0</v>
      </c>
    </row>
    <row r="121" spans="1:8" ht="25.5" x14ac:dyDescent="0.25">
      <c r="A121" s="59"/>
      <c r="B121" s="40"/>
      <c r="C121" s="41" t="s">
        <v>365</v>
      </c>
      <c r="D121" s="46"/>
      <c r="E121" s="42"/>
      <c r="F121" s="43">
        <f xml:space="preserve"> VLOOKUP(C121,'Dev Pag'!$B$1:$E$210,3,FALSE)</f>
        <v>0.79</v>
      </c>
      <c r="G121" s="43">
        <f xml:space="preserve"> VLOOKUP(C121,'Dev Pag'!$B$1:$E$210,4,FALSE)</f>
        <v>0.79</v>
      </c>
      <c r="H121" s="44" t="s">
        <v>14</v>
      </c>
    </row>
    <row r="122" spans="1:8" ht="25.5" x14ac:dyDescent="0.25">
      <c r="A122" s="59"/>
      <c r="B122" s="40"/>
      <c r="C122" s="41" t="s">
        <v>366</v>
      </c>
      <c r="D122" s="46"/>
      <c r="E122" s="42"/>
      <c r="F122" s="43">
        <f xml:space="preserve"> VLOOKUP(C122,'Dev Pag'!$B$1:$E$210,3,FALSE)</f>
        <v>881.85</v>
      </c>
      <c r="G122" s="43">
        <f xml:space="preserve"> VLOOKUP(C122,'Dev Pag'!$B$1:$E$210,4,FALSE)</f>
        <v>881.85</v>
      </c>
      <c r="H122" s="44" t="s">
        <v>14</v>
      </c>
    </row>
    <row r="123" spans="1:8" ht="25.5" x14ac:dyDescent="0.25">
      <c r="A123" s="59"/>
      <c r="B123" s="40"/>
      <c r="C123" s="41" t="s">
        <v>367</v>
      </c>
      <c r="D123" s="46"/>
      <c r="E123" s="42"/>
      <c r="F123" s="43">
        <f xml:space="preserve"> VLOOKUP(C123,'Dev Pag'!$B$1:$E$210,3,FALSE)</f>
        <v>5106.62</v>
      </c>
      <c r="G123" s="43">
        <f xml:space="preserve"> VLOOKUP(C123,'Dev Pag'!$B$1:$E$210,4,FALSE)</f>
        <v>5106.62</v>
      </c>
      <c r="H123" s="44" t="s">
        <v>14</v>
      </c>
    </row>
    <row r="124" spans="1:8" ht="38.25" x14ac:dyDescent="0.25">
      <c r="A124" s="59"/>
      <c r="B124" s="40"/>
      <c r="C124" s="41" t="s">
        <v>368</v>
      </c>
      <c r="D124" s="46"/>
      <c r="E124" s="42"/>
      <c r="F124" s="43">
        <f xml:space="preserve"> VLOOKUP(C124,'Dev Pag'!$B$1:$E$210,3,FALSE)</f>
        <v>2993</v>
      </c>
      <c r="G124" s="43">
        <f xml:space="preserve"> VLOOKUP(C124,'Dev Pag'!$B$1:$E$210,4,FALSE)</f>
        <v>2993</v>
      </c>
      <c r="H124" s="44">
        <f>VLOOKUP(C124,Reintegro!$B$1:$E$130,4,FALSE)</f>
        <v>2993</v>
      </c>
    </row>
    <row r="125" spans="1:8" ht="38.25" x14ac:dyDescent="0.25">
      <c r="A125" s="59"/>
      <c r="B125" s="40"/>
      <c r="C125" s="41" t="s">
        <v>453</v>
      </c>
      <c r="D125" s="46"/>
      <c r="E125" s="42"/>
      <c r="F125" s="43">
        <f xml:space="preserve"> VLOOKUP(C125,'Dev Pag'!$B$1:$E$210,3,FALSE)</f>
        <v>0</v>
      </c>
      <c r="G125" s="43">
        <f xml:space="preserve"> VLOOKUP(C125,'Dev Pag'!$B$1:$E$210,4,FALSE)</f>
        <v>0</v>
      </c>
      <c r="H125" s="44">
        <f>VLOOKUP(C125,Reintegro!$B$1:$E$130,4,FALSE)</f>
        <v>0</v>
      </c>
    </row>
    <row r="126" spans="1:8" ht="25.5" x14ac:dyDescent="0.25">
      <c r="A126" s="59"/>
      <c r="B126" s="40"/>
      <c r="C126" s="41" t="s">
        <v>454</v>
      </c>
      <c r="D126" s="46"/>
      <c r="E126" s="42"/>
      <c r="F126" s="43">
        <f xml:space="preserve"> VLOOKUP(C126,'Dev Pag'!$B$1:$E$210,3,FALSE)</f>
        <v>0</v>
      </c>
      <c r="G126" s="43">
        <f xml:space="preserve"> VLOOKUP(C126,'Dev Pag'!$B$1:$E$210,4,FALSE)</f>
        <v>0</v>
      </c>
      <c r="H126" s="44">
        <f>VLOOKUP(C126,Reintegro!$B$1:$E$130,4,FALSE)</f>
        <v>0</v>
      </c>
    </row>
    <row r="127" spans="1:8" ht="38.25" x14ac:dyDescent="0.25">
      <c r="A127" s="59"/>
      <c r="B127" s="40"/>
      <c r="C127" s="41" t="s">
        <v>455</v>
      </c>
      <c r="D127" s="46"/>
      <c r="E127" s="42"/>
      <c r="F127" s="43">
        <f xml:space="preserve"> VLOOKUP(C127,'Dev Pag'!$B$1:$E$210,3,FALSE)</f>
        <v>0</v>
      </c>
      <c r="G127" s="43">
        <f xml:space="preserve"> VLOOKUP(C127,'Dev Pag'!$B$1:$E$210,4,FALSE)</f>
        <v>0</v>
      </c>
      <c r="H127" s="44">
        <f>VLOOKUP(C127,Reintegro!$B$1:$E$130,4,FALSE)</f>
        <v>0</v>
      </c>
    </row>
    <row r="128" spans="1:8" ht="25.5" x14ac:dyDescent="0.25">
      <c r="A128" s="59"/>
      <c r="B128" s="40"/>
      <c r="C128" s="41" t="s">
        <v>456</v>
      </c>
      <c r="D128" s="46"/>
      <c r="E128" s="42"/>
      <c r="F128" s="43">
        <f xml:space="preserve"> VLOOKUP(C128,'Dev Pag'!$B$1:$E$210,3,FALSE)</f>
        <v>0</v>
      </c>
      <c r="G128" s="43">
        <f xml:space="preserve"> VLOOKUP(C128,'Dev Pag'!$B$1:$E$210,4,FALSE)</f>
        <v>0</v>
      </c>
      <c r="H128" s="44">
        <f>VLOOKUP(C128,Reintegro!$B$1:$E$130,4,FALSE)</f>
        <v>0</v>
      </c>
    </row>
    <row r="129" spans="1:8" ht="25.5" x14ac:dyDescent="0.25">
      <c r="A129" s="59"/>
      <c r="B129" s="40"/>
      <c r="C129" s="41" t="s">
        <v>369</v>
      </c>
      <c r="D129" s="46"/>
      <c r="E129" s="42"/>
      <c r="F129" s="43">
        <f xml:space="preserve"> VLOOKUP(C129,'Dev Pag'!$B$1:$E$210,3,FALSE)</f>
        <v>335.96</v>
      </c>
      <c r="G129" s="43">
        <f xml:space="preserve"> VLOOKUP(C129,'Dev Pag'!$B$1:$E$210,4,FALSE)</f>
        <v>335.96</v>
      </c>
      <c r="H129" s="44" t="s">
        <v>14</v>
      </c>
    </row>
    <row r="130" spans="1:8" ht="25.5" x14ac:dyDescent="0.25">
      <c r="A130" s="59"/>
      <c r="B130" s="40"/>
      <c r="C130" s="41" t="s">
        <v>370</v>
      </c>
      <c r="D130" s="46"/>
      <c r="E130" s="42"/>
      <c r="F130" s="43">
        <f xml:space="preserve"> VLOOKUP(C130,'Dev Pag'!$B$1:$E$210,3,FALSE)</f>
        <v>1276.6500000000001</v>
      </c>
      <c r="G130" s="43">
        <f xml:space="preserve"> VLOOKUP(C130,'Dev Pag'!$B$1:$E$210,4,FALSE)</f>
        <v>1276.6500000000001</v>
      </c>
      <c r="H130" s="44" t="s">
        <v>14</v>
      </c>
    </row>
    <row r="131" spans="1:8" ht="25.5" x14ac:dyDescent="0.25">
      <c r="A131" s="59"/>
      <c r="B131" s="40"/>
      <c r="C131" s="41" t="s">
        <v>457</v>
      </c>
      <c r="D131" s="46"/>
      <c r="E131" s="42"/>
      <c r="F131" s="43">
        <f xml:space="preserve"> VLOOKUP(C131,'Dev Pag'!$B$1:$E$210,3,FALSE)</f>
        <v>150251</v>
      </c>
      <c r="G131" s="43">
        <f xml:space="preserve"> VLOOKUP(C131,'Dev Pag'!$B$1:$E$210,4,FALSE)</f>
        <v>150251</v>
      </c>
      <c r="H131" s="44">
        <f>VLOOKUP(C131,Reintegro!$B$1:$E$130,4,FALSE)</f>
        <v>150251</v>
      </c>
    </row>
    <row r="132" spans="1:8" ht="25.5" x14ac:dyDescent="0.25">
      <c r="A132" s="59"/>
      <c r="B132" s="40"/>
      <c r="C132" s="41" t="s">
        <v>458</v>
      </c>
      <c r="D132" s="46"/>
      <c r="E132" s="42"/>
      <c r="F132" s="43">
        <f xml:space="preserve"> VLOOKUP(C132,'Dev Pag'!$B$1:$E$210,3,FALSE)</f>
        <v>52548</v>
      </c>
      <c r="G132" s="43">
        <f xml:space="preserve"> VLOOKUP(C132,'Dev Pag'!$B$1:$E$210,4,FALSE)</f>
        <v>52548</v>
      </c>
      <c r="H132" s="44">
        <f>VLOOKUP(C132,Reintegro!$B$1:$E$130,4,FALSE)</f>
        <v>52548</v>
      </c>
    </row>
    <row r="133" spans="1:8" ht="38.25" x14ac:dyDescent="0.25">
      <c r="A133" s="59"/>
      <c r="B133" s="40"/>
      <c r="C133" s="41" t="s">
        <v>371</v>
      </c>
      <c r="D133" s="46"/>
      <c r="E133" s="42"/>
      <c r="F133" s="43">
        <f xml:space="preserve"> VLOOKUP(C133,'Dev Pag'!$B$1:$E$210,3,FALSE)</f>
        <v>83.32</v>
      </c>
      <c r="G133" s="43">
        <f xml:space="preserve"> VLOOKUP(C133,'Dev Pag'!$B$1:$E$210,4,FALSE)</f>
        <v>83.32</v>
      </c>
      <c r="H133" s="44" t="s">
        <v>14</v>
      </c>
    </row>
    <row r="134" spans="1:8" ht="25.5" x14ac:dyDescent="0.25">
      <c r="A134" s="59"/>
      <c r="B134" s="40"/>
      <c r="C134" s="41" t="s">
        <v>459</v>
      </c>
      <c r="D134" s="46"/>
      <c r="E134" s="42"/>
      <c r="F134" s="43">
        <f xml:space="preserve"> VLOOKUP(C134,'Dev Pag'!$B$1:$E$210,3,FALSE)</f>
        <v>0</v>
      </c>
      <c r="G134" s="43">
        <f xml:space="preserve"> VLOOKUP(C134,'Dev Pag'!$B$1:$E$210,4,FALSE)</f>
        <v>0</v>
      </c>
      <c r="H134" s="44">
        <f>VLOOKUP(C134,Reintegro!$B$1:$E$130,4,FALSE)</f>
        <v>0</v>
      </c>
    </row>
    <row r="135" spans="1:8" ht="38.25" x14ac:dyDescent="0.25">
      <c r="A135" s="59"/>
      <c r="B135" s="40"/>
      <c r="C135" s="41" t="s">
        <v>372</v>
      </c>
      <c r="D135" s="46"/>
      <c r="E135" s="42"/>
      <c r="F135" s="43">
        <f xml:space="preserve"> VLOOKUP(C135,'Dev Pag'!$B$1:$E$210,3,FALSE)</f>
        <v>1324</v>
      </c>
      <c r="G135" s="43">
        <f xml:space="preserve"> VLOOKUP(C135,'Dev Pag'!$B$1:$E$210,4,FALSE)</f>
        <v>1324</v>
      </c>
      <c r="H135" s="44">
        <f>VLOOKUP(C135,Reintegro!$B$1:$E$130,4,FALSE)</f>
        <v>1324</v>
      </c>
    </row>
    <row r="136" spans="1:8" ht="25.5" x14ac:dyDescent="0.25">
      <c r="A136" s="59"/>
      <c r="B136" s="40"/>
      <c r="C136" s="41" t="s">
        <v>373</v>
      </c>
      <c r="D136" s="46"/>
      <c r="E136" s="42"/>
      <c r="F136" s="43">
        <f xml:space="preserve"> VLOOKUP(C136,'Dev Pag'!$B$1:$E$210,3,FALSE)</f>
        <v>2.16</v>
      </c>
      <c r="G136" s="43">
        <f xml:space="preserve"> VLOOKUP(C136,'Dev Pag'!$B$1:$E$210,4,FALSE)</f>
        <v>2.16</v>
      </c>
      <c r="H136" s="44" t="s">
        <v>14</v>
      </c>
    </row>
    <row r="137" spans="1:8" ht="38.25" x14ac:dyDescent="0.25">
      <c r="A137" s="59"/>
      <c r="B137" s="40"/>
      <c r="C137" s="41" t="s">
        <v>374</v>
      </c>
      <c r="D137" s="46"/>
      <c r="E137" s="42"/>
      <c r="F137" s="43">
        <f xml:space="preserve"> VLOOKUP(C137,'Dev Pag'!$B$1:$E$210,3,FALSE)</f>
        <v>6472</v>
      </c>
      <c r="G137" s="43">
        <f xml:space="preserve"> VLOOKUP(C137,'Dev Pag'!$B$1:$E$210,4,FALSE)</f>
        <v>6472</v>
      </c>
      <c r="H137" s="44">
        <f>VLOOKUP(C137,Reintegro!$B$1:$E$130,4,FALSE)</f>
        <v>6472</v>
      </c>
    </row>
    <row r="138" spans="1:8" ht="25.5" x14ac:dyDescent="0.25">
      <c r="A138" s="59"/>
      <c r="B138" s="40"/>
      <c r="C138" s="41" t="s">
        <v>460</v>
      </c>
      <c r="D138" s="46"/>
      <c r="E138" s="42"/>
      <c r="F138" s="43">
        <f xml:space="preserve"> VLOOKUP(C138,'Dev Pag'!$B$1:$E$210,3,FALSE)</f>
        <v>0</v>
      </c>
      <c r="G138" s="43">
        <f xml:space="preserve"> VLOOKUP(C138,'Dev Pag'!$B$1:$E$210,4,FALSE)</f>
        <v>0</v>
      </c>
      <c r="H138" s="44">
        <f>VLOOKUP(C138,Reintegro!$B$1:$E$130,4,FALSE)</f>
        <v>0</v>
      </c>
    </row>
    <row r="139" spans="1:8" x14ac:dyDescent="0.25">
      <c r="A139" s="59"/>
      <c r="B139" s="40"/>
      <c r="C139" s="41" t="s">
        <v>461</v>
      </c>
      <c r="D139" s="46"/>
      <c r="E139" s="42"/>
      <c r="F139" s="43">
        <f xml:space="preserve"> VLOOKUP(C139,'Dev Pag'!$B$1:$E$210,3,FALSE)</f>
        <v>114442</v>
      </c>
      <c r="G139" s="43">
        <f xml:space="preserve"> VLOOKUP(C139,'Dev Pag'!$B$1:$E$210,4,FALSE)</f>
        <v>114442</v>
      </c>
      <c r="H139" s="44">
        <f>VLOOKUP(C139,Reintegro!$B$1:$E$130,4,FALSE)</f>
        <v>114442</v>
      </c>
    </row>
    <row r="140" spans="1:8" ht="25.5" x14ac:dyDescent="0.25">
      <c r="A140" s="59"/>
      <c r="B140" s="40"/>
      <c r="C140" s="41" t="s">
        <v>462</v>
      </c>
      <c r="D140" s="46"/>
      <c r="E140" s="42"/>
      <c r="F140" s="43">
        <f xml:space="preserve"> VLOOKUP(C140,'Dev Pag'!$B$1:$E$210,3,FALSE)</f>
        <v>40.98</v>
      </c>
      <c r="G140" s="43">
        <f xml:space="preserve"> VLOOKUP(C140,'Dev Pag'!$B$1:$E$210,4,FALSE)</f>
        <v>40.98</v>
      </c>
      <c r="H140" s="44" t="s">
        <v>14</v>
      </c>
    </row>
    <row r="141" spans="1:8" ht="15" customHeight="1" x14ac:dyDescent="0.25">
      <c r="A141" s="56"/>
      <c r="B141" s="56" t="s">
        <v>355</v>
      </c>
      <c r="C141" s="57"/>
      <c r="D141" s="57"/>
      <c r="E141" s="57"/>
      <c r="F141" s="58">
        <f>SUM(F142:F182)</f>
        <v>1630153.51</v>
      </c>
      <c r="G141" s="58">
        <f t="shared" ref="G141:H141" si="8">SUM(G142:G182)</f>
        <v>1630153.51</v>
      </c>
      <c r="H141" s="58">
        <f t="shared" si="8"/>
        <v>1630153.5</v>
      </c>
    </row>
    <row r="142" spans="1:8" x14ac:dyDescent="0.25">
      <c r="A142" s="59"/>
      <c r="B142" s="40"/>
      <c r="C142" s="41" t="s">
        <v>85</v>
      </c>
      <c r="D142" s="46"/>
      <c r="E142" s="42"/>
      <c r="F142" s="43">
        <f xml:space="preserve"> VLOOKUP(C142,'Dev Pag'!$B$1:$E$210,3,FALSE)</f>
        <v>330379</v>
      </c>
      <c r="G142" s="43">
        <f xml:space="preserve"> VLOOKUP(C142,'Dev Pag'!$B$1:$E$210,4,FALSE)</f>
        <v>330379</v>
      </c>
      <c r="H142" s="44">
        <f>VLOOKUP(C142,Reintegro!$B$1:$E$130,4,FALSE)</f>
        <v>330379</v>
      </c>
    </row>
    <row r="143" spans="1:8" x14ac:dyDescent="0.25">
      <c r="A143" s="59"/>
      <c r="B143" s="40"/>
      <c r="C143" s="41" t="s">
        <v>86</v>
      </c>
      <c r="D143" s="46"/>
      <c r="E143" s="42"/>
      <c r="F143" s="43">
        <f xml:space="preserve"> VLOOKUP(C143,'Dev Pag'!$B$1:$E$210,3,FALSE)</f>
        <v>9716</v>
      </c>
      <c r="G143" s="43">
        <f xml:space="preserve"> VLOOKUP(C143,'Dev Pag'!$B$1:$E$210,4,FALSE)</f>
        <v>9716</v>
      </c>
      <c r="H143" s="44">
        <f>VLOOKUP(C143,Reintegro!$B$1:$E$130,4,FALSE)</f>
        <v>9716</v>
      </c>
    </row>
    <row r="144" spans="1:8" ht="25.5" x14ac:dyDescent="0.25">
      <c r="A144" s="59"/>
      <c r="B144" s="40"/>
      <c r="C144" s="41" t="s">
        <v>87</v>
      </c>
      <c r="D144" s="46"/>
      <c r="E144" s="42"/>
      <c r="F144" s="43">
        <f xml:space="preserve"> VLOOKUP(C144,'Dev Pag'!$B$1:$E$210,3,FALSE)</f>
        <v>200.59</v>
      </c>
      <c r="G144" s="43">
        <f xml:space="preserve"> VLOOKUP(C144,'Dev Pag'!$B$1:$E$210,4,FALSE)</f>
        <v>200.59</v>
      </c>
      <c r="H144" s="44">
        <f>VLOOKUP(C144,Reintegro!$B$1:$E$130,4,FALSE)</f>
        <v>200.59</v>
      </c>
    </row>
    <row r="145" spans="1:8" x14ac:dyDescent="0.25">
      <c r="A145" s="59"/>
      <c r="B145" s="40"/>
      <c r="C145" s="41" t="s">
        <v>88</v>
      </c>
      <c r="D145" s="46"/>
      <c r="E145" s="42"/>
      <c r="F145" s="43">
        <f xml:space="preserve"> VLOOKUP(C145,'Dev Pag'!$B$1:$E$210,3,FALSE)</f>
        <v>108383</v>
      </c>
      <c r="G145" s="43">
        <f xml:space="preserve"> VLOOKUP(C145,'Dev Pag'!$B$1:$E$210,4,FALSE)</f>
        <v>108383</v>
      </c>
      <c r="H145" s="44">
        <f>VLOOKUP(C145,Reintegro!$B$1:$E$130,4,FALSE)</f>
        <v>108383</v>
      </c>
    </row>
    <row r="146" spans="1:8" x14ac:dyDescent="0.25">
      <c r="A146" s="59"/>
      <c r="B146" s="40"/>
      <c r="C146" s="41" t="s">
        <v>375</v>
      </c>
      <c r="D146" s="46"/>
      <c r="E146" s="42"/>
      <c r="F146" s="43">
        <f xml:space="preserve"> VLOOKUP(C146,'Dev Pag'!$B$1:$E$210,3,FALSE)</f>
        <v>113</v>
      </c>
      <c r="G146" s="43">
        <f xml:space="preserve"> VLOOKUP(C146,'Dev Pag'!$B$1:$E$210,4,FALSE)</f>
        <v>113</v>
      </c>
      <c r="H146" s="44">
        <f>VLOOKUP(C146,Reintegro!$B$1:$E$130,4,FALSE)</f>
        <v>113</v>
      </c>
    </row>
    <row r="147" spans="1:8" x14ac:dyDescent="0.25">
      <c r="A147" s="59"/>
      <c r="B147" s="40"/>
      <c r="C147" s="41" t="s">
        <v>89</v>
      </c>
      <c r="D147" s="46"/>
      <c r="E147" s="42"/>
      <c r="F147" s="43">
        <f xml:space="preserve"> VLOOKUP(C147,'Dev Pag'!$B$1:$E$210,3,FALSE)</f>
        <v>237147</v>
      </c>
      <c r="G147" s="43">
        <f xml:space="preserve"> VLOOKUP(C147,'Dev Pag'!$B$1:$E$210,4,FALSE)</f>
        <v>237147</v>
      </c>
      <c r="H147" s="44">
        <f>VLOOKUP(C147,Reintegro!$B$1:$E$130,4,FALSE)</f>
        <v>237147</v>
      </c>
    </row>
    <row r="148" spans="1:8" x14ac:dyDescent="0.25">
      <c r="A148" s="59"/>
      <c r="B148" s="40"/>
      <c r="C148" s="41" t="s">
        <v>90</v>
      </c>
      <c r="D148" s="46"/>
      <c r="E148" s="42"/>
      <c r="F148" s="43">
        <f xml:space="preserve"> VLOOKUP(C148,'Dev Pag'!$B$1:$E$210,3,FALSE)</f>
        <v>384</v>
      </c>
      <c r="G148" s="43">
        <f xml:space="preserve"> VLOOKUP(C148,'Dev Pag'!$B$1:$E$210,4,FALSE)</f>
        <v>384</v>
      </c>
      <c r="H148" s="44">
        <f>VLOOKUP(C148,Reintegro!$B$1:$E$130,4,FALSE)</f>
        <v>384</v>
      </c>
    </row>
    <row r="149" spans="1:8" x14ac:dyDescent="0.25">
      <c r="A149" s="59"/>
      <c r="B149" s="40"/>
      <c r="C149" s="41" t="s">
        <v>376</v>
      </c>
      <c r="D149" s="46"/>
      <c r="E149" s="42"/>
      <c r="F149" s="43">
        <f xml:space="preserve"> VLOOKUP(C149,'Dev Pag'!$B$1:$E$210,3,FALSE)</f>
        <v>2</v>
      </c>
      <c r="G149" s="43">
        <f xml:space="preserve"> VLOOKUP(C149,'Dev Pag'!$B$1:$E$210,4,FALSE)</f>
        <v>2</v>
      </c>
      <c r="H149" s="44">
        <f>VLOOKUP(C149,Reintegro!$B$1:$E$130,4,FALSE)</f>
        <v>2</v>
      </c>
    </row>
    <row r="150" spans="1:8" x14ac:dyDescent="0.25">
      <c r="A150" s="59"/>
      <c r="B150" s="40"/>
      <c r="C150" s="41" t="s">
        <v>91</v>
      </c>
      <c r="D150" s="46"/>
      <c r="E150" s="42"/>
      <c r="F150" s="43">
        <f xml:space="preserve"> VLOOKUP(C150,'Dev Pag'!$B$1:$E$210,3,FALSE)</f>
        <v>241</v>
      </c>
      <c r="G150" s="43">
        <f xml:space="preserve"> VLOOKUP(C150,'Dev Pag'!$B$1:$E$210,4,FALSE)</f>
        <v>241</v>
      </c>
      <c r="H150" s="44">
        <f>VLOOKUP(C150,Reintegro!$B$1:$E$130,4,FALSE)</f>
        <v>241</v>
      </c>
    </row>
    <row r="151" spans="1:8" x14ac:dyDescent="0.25">
      <c r="A151" s="59"/>
      <c r="B151" s="40"/>
      <c r="C151" s="41" t="s">
        <v>377</v>
      </c>
      <c r="D151" s="46"/>
      <c r="E151" s="42"/>
      <c r="F151" s="43">
        <f xml:space="preserve"> VLOOKUP(C151,'Dev Pag'!$B$1:$E$210,3,FALSE)</f>
        <v>2</v>
      </c>
      <c r="G151" s="43">
        <f xml:space="preserve"> VLOOKUP(C151,'Dev Pag'!$B$1:$E$210,4,FALSE)</f>
        <v>2</v>
      </c>
      <c r="H151" s="44">
        <f>VLOOKUP(C151,Reintegro!$B$1:$E$130,4,FALSE)</f>
        <v>2</v>
      </c>
    </row>
    <row r="152" spans="1:8" x14ac:dyDescent="0.25">
      <c r="A152" s="59"/>
      <c r="B152" s="40"/>
      <c r="C152" s="41" t="s">
        <v>92</v>
      </c>
      <c r="D152" s="46"/>
      <c r="E152" s="42"/>
      <c r="F152" s="43">
        <f xml:space="preserve"> VLOOKUP(C152,'Dev Pag'!$B$1:$E$210,3,FALSE)</f>
        <v>458080.01</v>
      </c>
      <c r="G152" s="43">
        <f xml:space="preserve"> VLOOKUP(C152,'Dev Pag'!$B$1:$E$210,4,FALSE)</f>
        <v>458080.01</v>
      </c>
      <c r="H152" s="44">
        <f>VLOOKUP(C152,Reintegro!$B$1:$E$130,4,FALSE)</f>
        <v>458080</v>
      </c>
    </row>
    <row r="153" spans="1:8" x14ac:dyDescent="0.25">
      <c r="A153" s="59"/>
      <c r="B153" s="40"/>
      <c r="C153" s="41" t="s">
        <v>93</v>
      </c>
      <c r="D153" s="46"/>
      <c r="E153" s="42"/>
      <c r="F153" s="43">
        <f xml:space="preserve"> VLOOKUP(C153,'Dev Pag'!$B$1:$E$210,3,FALSE)</f>
        <v>59728</v>
      </c>
      <c r="G153" s="43">
        <f xml:space="preserve"> VLOOKUP(C153,'Dev Pag'!$B$1:$E$210,4,FALSE)</f>
        <v>59728</v>
      </c>
      <c r="H153" s="44">
        <f>VLOOKUP(C153,Reintegro!$B$1:$E$130,4,FALSE)</f>
        <v>59728</v>
      </c>
    </row>
    <row r="154" spans="1:8" x14ac:dyDescent="0.25">
      <c r="A154" s="59"/>
      <c r="B154" s="40"/>
      <c r="C154" s="41" t="s">
        <v>94</v>
      </c>
      <c r="D154" s="46"/>
      <c r="E154" s="42"/>
      <c r="F154" s="43">
        <f xml:space="preserve"> VLOOKUP(C154,'Dev Pag'!$B$1:$E$210,3,FALSE)</f>
        <v>22202</v>
      </c>
      <c r="G154" s="43">
        <f xml:space="preserve"> VLOOKUP(C154,'Dev Pag'!$B$1:$E$210,4,FALSE)</f>
        <v>22202</v>
      </c>
      <c r="H154" s="44">
        <f>VLOOKUP(C154,Reintegro!$B$1:$E$130,4,FALSE)</f>
        <v>22202</v>
      </c>
    </row>
    <row r="155" spans="1:8" x14ac:dyDescent="0.25">
      <c r="A155" s="59"/>
      <c r="B155" s="40"/>
      <c r="C155" s="41" t="s">
        <v>95</v>
      </c>
      <c r="D155" s="46"/>
      <c r="E155" s="42"/>
      <c r="F155" s="43">
        <f xml:space="preserve"> VLOOKUP(C155,'Dev Pag'!$B$1:$E$210,3,FALSE)</f>
        <v>269</v>
      </c>
      <c r="G155" s="43">
        <f xml:space="preserve"> VLOOKUP(C155,'Dev Pag'!$B$1:$E$210,4,FALSE)</f>
        <v>269</v>
      </c>
      <c r="H155" s="44">
        <f>VLOOKUP(C155,Reintegro!$B$1:$E$130,4,FALSE)</f>
        <v>269</v>
      </c>
    </row>
    <row r="156" spans="1:8" x14ac:dyDescent="0.25">
      <c r="A156" s="59"/>
      <c r="B156" s="40"/>
      <c r="C156" s="41" t="s">
        <v>96</v>
      </c>
      <c r="D156" s="46"/>
      <c r="E156" s="42"/>
      <c r="F156" s="43">
        <f xml:space="preserve"> VLOOKUP(C156,'Dev Pag'!$B$1:$E$210,3,FALSE)</f>
        <v>600</v>
      </c>
      <c r="G156" s="43">
        <f xml:space="preserve"> VLOOKUP(C156,'Dev Pag'!$B$1:$E$210,4,FALSE)</f>
        <v>600</v>
      </c>
      <c r="H156" s="44">
        <f>VLOOKUP(C156,Reintegro!$B$1:$E$130,4,FALSE)</f>
        <v>600</v>
      </c>
    </row>
    <row r="157" spans="1:8" x14ac:dyDescent="0.25">
      <c r="A157" s="59"/>
      <c r="B157" s="40"/>
      <c r="C157" s="41" t="s">
        <v>463</v>
      </c>
      <c r="D157" s="46"/>
      <c r="E157" s="42"/>
      <c r="F157" s="43">
        <f xml:space="preserve"> VLOOKUP(C157,'Dev Pag'!$B$1:$E$210,3,FALSE)</f>
        <v>179</v>
      </c>
      <c r="G157" s="43">
        <f xml:space="preserve"> VLOOKUP(C157,'Dev Pag'!$B$1:$E$210,4,FALSE)</f>
        <v>179</v>
      </c>
      <c r="H157" s="44">
        <f>VLOOKUP(C157,Reintegro!$B$1:$E$130,4,FALSE)</f>
        <v>179</v>
      </c>
    </row>
    <row r="158" spans="1:8" ht="25.5" x14ac:dyDescent="0.25">
      <c r="A158" s="59"/>
      <c r="B158" s="40"/>
      <c r="C158" s="41" t="s">
        <v>97</v>
      </c>
      <c r="D158" s="46"/>
      <c r="E158" s="42"/>
      <c r="F158" s="43">
        <f xml:space="preserve"> VLOOKUP(C158,'Dev Pag'!$B$1:$E$210,3,FALSE)</f>
        <v>14037</v>
      </c>
      <c r="G158" s="43">
        <f xml:space="preserve"> VLOOKUP(C158,'Dev Pag'!$B$1:$E$210,4,FALSE)</f>
        <v>14037</v>
      </c>
      <c r="H158" s="44">
        <f>VLOOKUP(C158,Reintegro!$B$1:$E$130,4,FALSE)</f>
        <v>14037</v>
      </c>
    </row>
    <row r="159" spans="1:8" x14ac:dyDescent="0.25">
      <c r="A159" s="59"/>
      <c r="B159" s="40"/>
      <c r="C159" s="41" t="s">
        <v>378</v>
      </c>
      <c r="D159" s="46"/>
      <c r="E159" s="42"/>
      <c r="F159" s="43">
        <f xml:space="preserve"> VLOOKUP(C159,'Dev Pag'!$B$1:$E$210,3,FALSE)</f>
        <v>0</v>
      </c>
      <c r="G159" s="43">
        <f xml:space="preserve"> VLOOKUP(C159,'Dev Pag'!$B$1:$E$210,4,FALSE)</f>
        <v>0</v>
      </c>
      <c r="H159" s="44">
        <f>VLOOKUP(C159,Reintegro!$B$1:$E$130,4,FALSE)</f>
        <v>0</v>
      </c>
    </row>
    <row r="160" spans="1:8" ht="25.5" x14ac:dyDescent="0.25">
      <c r="A160" s="59"/>
      <c r="B160" s="40"/>
      <c r="C160" s="41" t="s">
        <v>98</v>
      </c>
      <c r="D160" s="46"/>
      <c r="E160" s="42"/>
      <c r="F160" s="43">
        <f xml:space="preserve"> VLOOKUP(C160,'Dev Pag'!$B$1:$E$210,3,FALSE)</f>
        <v>9223</v>
      </c>
      <c r="G160" s="43">
        <f xml:space="preserve"> VLOOKUP(C160,'Dev Pag'!$B$1:$E$210,4,FALSE)</f>
        <v>9223</v>
      </c>
      <c r="H160" s="44">
        <f>VLOOKUP(C160,Reintegro!$B$1:$E$130,4,FALSE)</f>
        <v>9223</v>
      </c>
    </row>
    <row r="161" spans="1:8" ht="38.25" x14ac:dyDescent="0.25">
      <c r="A161" s="59"/>
      <c r="B161" s="40"/>
      <c r="C161" s="41" t="s">
        <v>99</v>
      </c>
      <c r="D161" s="46"/>
      <c r="E161" s="42"/>
      <c r="F161" s="43">
        <f xml:space="preserve"> VLOOKUP(C161,'Dev Pag'!$B$1:$E$210,3,FALSE)</f>
        <v>3</v>
      </c>
      <c r="G161" s="43">
        <f xml:space="preserve"> VLOOKUP(C161,'Dev Pag'!$B$1:$E$210,4,FALSE)</f>
        <v>3</v>
      </c>
      <c r="H161" s="44">
        <f>VLOOKUP(C161,Reintegro!$B$1:$E$130,4,FALSE)</f>
        <v>3</v>
      </c>
    </row>
    <row r="162" spans="1:8" ht="25.5" x14ac:dyDescent="0.25">
      <c r="A162" s="59"/>
      <c r="B162" s="40"/>
      <c r="C162" s="41" t="s">
        <v>100</v>
      </c>
      <c r="D162" s="46"/>
      <c r="E162" s="42"/>
      <c r="F162" s="43">
        <f xml:space="preserve"> VLOOKUP(C162,'Dev Pag'!$B$1:$E$210,3,FALSE)</f>
        <v>6222</v>
      </c>
      <c r="G162" s="43">
        <f xml:space="preserve"> VLOOKUP(C162,'Dev Pag'!$B$1:$E$210,4,FALSE)</f>
        <v>6222</v>
      </c>
      <c r="H162" s="44">
        <f>VLOOKUP(C162,Reintegro!$B$1:$E$130,4,FALSE)</f>
        <v>6222</v>
      </c>
    </row>
    <row r="163" spans="1:8" x14ac:dyDescent="0.25">
      <c r="A163" s="59"/>
      <c r="B163" s="40"/>
      <c r="C163" s="41" t="s">
        <v>101</v>
      </c>
      <c r="D163" s="46"/>
      <c r="E163" s="42"/>
      <c r="F163" s="43">
        <f xml:space="preserve"> VLOOKUP(C163,'Dev Pag'!$B$1:$E$210,3,FALSE)</f>
        <v>108</v>
      </c>
      <c r="G163" s="43">
        <f xml:space="preserve"> VLOOKUP(C163,'Dev Pag'!$B$1:$E$210,4,FALSE)</f>
        <v>108</v>
      </c>
      <c r="H163" s="44">
        <f>VLOOKUP(C163,Reintegro!$B$1:$E$130,4,FALSE)</f>
        <v>108</v>
      </c>
    </row>
    <row r="164" spans="1:8" ht="38.25" x14ac:dyDescent="0.25">
      <c r="A164" s="59"/>
      <c r="B164" s="40"/>
      <c r="C164" s="41" t="s">
        <v>102</v>
      </c>
      <c r="D164" s="46"/>
      <c r="E164" s="42"/>
      <c r="F164" s="43">
        <f xml:space="preserve"> VLOOKUP(C164,'Dev Pag'!$B$1:$E$210,3,FALSE)</f>
        <v>2</v>
      </c>
      <c r="G164" s="43">
        <f xml:space="preserve"> VLOOKUP(C164,'Dev Pag'!$B$1:$E$210,4,FALSE)</f>
        <v>2</v>
      </c>
      <c r="H164" s="44">
        <f>VLOOKUP(C164,Reintegro!$B$1:$E$130,4,FALSE)</f>
        <v>2</v>
      </c>
    </row>
    <row r="165" spans="1:8" ht="25.5" x14ac:dyDescent="0.25">
      <c r="A165" s="59"/>
      <c r="B165" s="40"/>
      <c r="C165" s="41" t="s">
        <v>103</v>
      </c>
      <c r="D165" s="46"/>
      <c r="E165" s="42"/>
      <c r="F165" s="43">
        <f xml:space="preserve"> VLOOKUP(C165,'Dev Pag'!$B$1:$E$210,3,FALSE)</f>
        <v>827</v>
      </c>
      <c r="G165" s="43">
        <f xml:space="preserve"> VLOOKUP(C165,'Dev Pag'!$B$1:$E$210,4,FALSE)</f>
        <v>827</v>
      </c>
      <c r="H165" s="44">
        <f>VLOOKUP(C165,Reintegro!$B$1:$E$130,4,FALSE)</f>
        <v>827</v>
      </c>
    </row>
    <row r="166" spans="1:8" ht="25.5" x14ac:dyDescent="0.25">
      <c r="A166" s="59"/>
      <c r="B166" s="40"/>
      <c r="C166" s="41" t="s">
        <v>104</v>
      </c>
      <c r="D166" s="46"/>
      <c r="E166" s="42"/>
      <c r="F166" s="43">
        <f xml:space="preserve"> VLOOKUP(C166,'Dev Pag'!$B$1:$E$210,3,FALSE)</f>
        <v>36525</v>
      </c>
      <c r="G166" s="43">
        <f xml:space="preserve"> VLOOKUP(C166,'Dev Pag'!$B$1:$E$210,4,FALSE)</f>
        <v>36525</v>
      </c>
      <c r="H166" s="44">
        <f>VLOOKUP(C166,Reintegro!$B$1:$E$130,4,FALSE)</f>
        <v>36525</v>
      </c>
    </row>
    <row r="167" spans="1:8" ht="38.25" x14ac:dyDescent="0.25">
      <c r="A167" s="59"/>
      <c r="B167" s="40"/>
      <c r="C167" s="41" t="s">
        <v>105</v>
      </c>
      <c r="D167" s="46"/>
      <c r="E167" s="42"/>
      <c r="F167" s="43">
        <f xml:space="preserve"> VLOOKUP(C167,'Dev Pag'!$B$1:$E$210,3,FALSE)</f>
        <v>77752</v>
      </c>
      <c r="G167" s="43">
        <f xml:space="preserve"> VLOOKUP(C167,'Dev Pag'!$B$1:$E$210,4,FALSE)</f>
        <v>77752</v>
      </c>
      <c r="H167" s="44">
        <f>VLOOKUP(C167,Reintegro!$B$1:$E$130,4,FALSE)</f>
        <v>77752</v>
      </c>
    </row>
    <row r="168" spans="1:8" ht="25.5" x14ac:dyDescent="0.25">
      <c r="A168" s="59"/>
      <c r="B168" s="40"/>
      <c r="C168" s="41" t="s">
        <v>106</v>
      </c>
      <c r="D168" s="46"/>
      <c r="E168" s="42"/>
      <c r="F168" s="43">
        <f xml:space="preserve"> VLOOKUP(C168,'Dev Pag'!$B$1:$E$210,3,FALSE)</f>
        <v>0</v>
      </c>
      <c r="G168" s="43">
        <f xml:space="preserve"> VLOOKUP(C168,'Dev Pag'!$B$1:$E$210,4,FALSE)</f>
        <v>0</v>
      </c>
      <c r="H168" s="44">
        <f>VLOOKUP(C168,Reintegro!$B$1:$E$130,4,FALSE)</f>
        <v>0</v>
      </c>
    </row>
    <row r="169" spans="1:8" ht="25.5" x14ac:dyDescent="0.25">
      <c r="A169" s="59"/>
      <c r="B169" s="40"/>
      <c r="C169" s="41" t="s">
        <v>107</v>
      </c>
      <c r="D169" s="46"/>
      <c r="E169" s="42"/>
      <c r="F169" s="43">
        <f xml:space="preserve"> VLOOKUP(C169,'Dev Pag'!$B$1:$E$210,3,FALSE)</f>
        <v>214341</v>
      </c>
      <c r="G169" s="43">
        <f xml:space="preserve"> VLOOKUP(C169,'Dev Pag'!$B$1:$E$210,4,FALSE)</f>
        <v>214341</v>
      </c>
      <c r="H169" s="44">
        <f>VLOOKUP(C169,Reintegro!$B$1:$E$130,4,FALSE)</f>
        <v>214341</v>
      </c>
    </row>
    <row r="170" spans="1:8" ht="38.25" x14ac:dyDescent="0.25">
      <c r="A170" s="59"/>
      <c r="B170" s="40"/>
      <c r="C170" s="41" t="s">
        <v>108</v>
      </c>
      <c r="D170" s="46"/>
      <c r="E170" s="42"/>
      <c r="F170" s="43">
        <f xml:space="preserve"> VLOOKUP(C170,'Dev Pag'!$B$1:$E$210,3,FALSE)</f>
        <v>275</v>
      </c>
      <c r="G170" s="43">
        <f xml:space="preserve"> VLOOKUP(C170,'Dev Pag'!$B$1:$E$210,4,FALSE)</f>
        <v>275</v>
      </c>
      <c r="H170" s="44">
        <f>VLOOKUP(C170,Reintegro!$B$1:$E$130,4,FALSE)</f>
        <v>275</v>
      </c>
    </row>
    <row r="171" spans="1:8" ht="38.25" x14ac:dyDescent="0.25">
      <c r="A171" s="59"/>
      <c r="B171" s="40"/>
      <c r="C171" s="41" t="s">
        <v>109</v>
      </c>
      <c r="D171" s="46"/>
      <c r="E171" s="42"/>
      <c r="F171" s="43">
        <f xml:space="preserve"> VLOOKUP(C171,'Dev Pag'!$B$1:$E$210,3,FALSE)</f>
        <v>977</v>
      </c>
      <c r="G171" s="43">
        <f xml:space="preserve"> VLOOKUP(C171,'Dev Pag'!$B$1:$E$210,4,FALSE)</f>
        <v>977</v>
      </c>
      <c r="H171" s="44">
        <f>VLOOKUP(C171,Reintegro!$B$1:$E$130,4,FALSE)</f>
        <v>977</v>
      </c>
    </row>
    <row r="172" spans="1:8" ht="25.5" x14ac:dyDescent="0.25">
      <c r="A172" s="59"/>
      <c r="B172" s="40"/>
      <c r="C172" s="41" t="s">
        <v>110</v>
      </c>
      <c r="D172" s="46"/>
      <c r="E172" s="42"/>
      <c r="F172" s="43">
        <f xml:space="preserve"> VLOOKUP(C172,'Dev Pag'!$B$1:$E$210,3,FALSE)</f>
        <v>7007</v>
      </c>
      <c r="G172" s="43">
        <f xml:space="preserve"> VLOOKUP(C172,'Dev Pag'!$B$1:$E$210,4,FALSE)</f>
        <v>7007</v>
      </c>
      <c r="H172" s="44">
        <f>VLOOKUP(C172,Reintegro!$B$1:$E$130,4,FALSE)</f>
        <v>7007</v>
      </c>
    </row>
    <row r="173" spans="1:8" ht="38.25" x14ac:dyDescent="0.25">
      <c r="A173" s="59"/>
      <c r="B173" s="40"/>
      <c r="C173" s="41" t="s">
        <v>379</v>
      </c>
      <c r="D173" s="46"/>
      <c r="E173" s="42"/>
      <c r="F173" s="43">
        <f xml:space="preserve"> VLOOKUP(C173,'Dev Pag'!$B$1:$E$210,3,FALSE)</f>
        <v>101</v>
      </c>
      <c r="G173" s="43">
        <f xml:space="preserve"> VLOOKUP(C173,'Dev Pag'!$B$1:$E$210,4,FALSE)</f>
        <v>101</v>
      </c>
      <c r="H173" s="44">
        <f>VLOOKUP(C173,Reintegro!$B$1:$E$130,4,FALSE)</f>
        <v>101</v>
      </c>
    </row>
    <row r="174" spans="1:8" ht="25.5" x14ac:dyDescent="0.25">
      <c r="A174" s="59"/>
      <c r="B174" s="40"/>
      <c r="C174" s="41" t="s">
        <v>111</v>
      </c>
      <c r="D174" s="46"/>
      <c r="E174" s="42"/>
      <c r="F174" s="43">
        <f xml:space="preserve"> VLOOKUP(C174,'Dev Pag'!$B$1:$E$210,3,FALSE)</f>
        <v>5142</v>
      </c>
      <c r="G174" s="43">
        <f xml:space="preserve"> VLOOKUP(C174,'Dev Pag'!$B$1:$E$210,4,FALSE)</f>
        <v>5142</v>
      </c>
      <c r="H174" s="44">
        <f>VLOOKUP(C174,Reintegro!$B$1:$E$130,4,FALSE)</f>
        <v>5142</v>
      </c>
    </row>
    <row r="175" spans="1:8" ht="25.5" x14ac:dyDescent="0.25">
      <c r="A175" s="59"/>
      <c r="B175" s="40"/>
      <c r="C175" s="41" t="s">
        <v>112</v>
      </c>
      <c r="D175" s="46"/>
      <c r="E175" s="42"/>
      <c r="F175" s="43">
        <f xml:space="preserve"> VLOOKUP(C175,'Dev Pag'!$B$1:$E$210,3,FALSE)</f>
        <v>6750</v>
      </c>
      <c r="G175" s="43">
        <f xml:space="preserve"> VLOOKUP(C175,'Dev Pag'!$B$1:$E$210,4,FALSE)</f>
        <v>6750</v>
      </c>
      <c r="H175" s="44">
        <f>VLOOKUP(C175,Reintegro!$B$1:$E$130,4,FALSE)</f>
        <v>6750</v>
      </c>
    </row>
    <row r="176" spans="1:8" ht="38.25" x14ac:dyDescent="0.25">
      <c r="A176" s="59"/>
      <c r="B176" s="40"/>
      <c r="C176" s="41" t="s">
        <v>113</v>
      </c>
      <c r="D176" s="46"/>
      <c r="E176" s="42"/>
      <c r="F176" s="43">
        <f xml:space="preserve"> VLOOKUP(C176,'Dev Pag'!$B$1:$E$210,3,FALSE)</f>
        <v>1776</v>
      </c>
      <c r="G176" s="43">
        <f xml:space="preserve"> VLOOKUP(C176,'Dev Pag'!$B$1:$E$210,4,FALSE)</f>
        <v>1776</v>
      </c>
      <c r="H176" s="44">
        <f>VLOOKUP(C176,Reintegro!$B$1:$E$130,4,FALSE)</f>
        <v>1776</v>
      </c>
    </row>
    <row r="177" spans="1:8" ht="38.25" x14ac:dyDescent="0.25">
      <c r="A177" s="59"/>
      <c r="B177" s="40"/>
      <c r="C177" s="41" t="s">
        <v>114</v>
      </c>
      <c r="D177" s="46"/>
      <c r="E177" s="42"/>
      <c r="F177" s="43">
        <f xml:space="preserve"> VLOOKUP(C177,'Dev Pag'!$B$1:$E$210,3,FALSE)</f>
        <v>14134</v>
      </c>
      <c r="G177" s="43">
        <f xml:space="preserve"> VLOOKUP(C177,'Dev Pag'!$B$1:$E$210,4,FALSE)</f>
        <v>14134</v>
      </c>
      <c r="H177" s="44">
        <f>VLOOKUP(C177,Reintegro!$B$1:$E$130,4,FALSE)</f>
        <v>14134</v>
      </c>
    </row>
    <row r="178" spans="1:8" ht="38.25" x14ac:dyDescent="0.25">
      <c r="A178" s="59"/>
      <c r="B178" s="40"/>
      <c r="C178" s="41" t="s">
        <v>115</v>
      </c>
      <c r="D178" s="46"/>
      <c r="E178" s="42"/>
      <c r="F178" s="43">
        <f xml:space="preserve"> VLOOKUP(C178,'Dev Pag'!$B$1:$E$210,3,FALSE)</f>
        <v>684</v>
      </c>
      <c r="G178" s="43">
        <f xml:space="preserve"> VLOOKUP(C178,'Dev Pag'!$B$1:$E$210,4,FALSE)</f>
        <v>684</v>
      </c>
      <c r="H178" s="44">
        <f>VLOOKUP(C178,Reintegro!$B$1:$E$130,4,FALSE)</f>
        <v>684</v>
      </c>
    </row>
    <row r="179" spans="1:8" ht="25.5" x14ac:dyDescent="0.25">
      <c r="A179" s="59"/>
      <c r="B179" s="40"/>
      <c r="C179" s="41" t="s">
        <v>116</v>
      </c>
      <c r="D179" s="46"/>
      <c r="E179" s="42"/>
      <c r="F179" s="43">
        <f xml:space="preserve"> VLOOKUP(C179,'Dev Pag'!$B$1:$E$210,3,FALSE)</f>
        <v>3138</v>
      </c>
      <c r="G179" s="43">
        <f xml:space="preserve"> VLOOKUP(C179,'Dev Pag'!$B$1:$E$210,4,FALSE)</f>
        <v>3138</v>
      </c>
      <c r="H179" s="44">
        <f>VLOOKUP(C179,Reintegro!$B$1:$E$130,4,FALSE)</f>
        <v>3138</v>
      </c>
    </row>
    <row r="180" spans="1:8" ht="38.25" x14ac:dyDescent="0.25">
      <c r="A180" s="59"/>
      <c r="B180" s="40"/>
      <c r="C180" s="41" t="s">
        <v>117</v>
      </c>
      <c r="D180" s="46"/>
      <c r="E180" s="42"/>
      <c r="F180" s="43">
        <f xml:space="preserve"> VLOOKUP(C180,'Dev Pag'!$B$1:$E$210,3,FALSE)</f>
        <v>2406.91</v>
      </c>
      <c r="G180" s="43">
        <f xml:space="preserve"> VLOOKUP(C180,'Dev Pag'!$B$1:$E$210,4,FALSE)</f>
        <v>2406.91</v>
      </c>
      <c r="H180" s="44">
        <f>VLOOKUP(C180,Reintegro!$B$1:$E$130,4,FALSE)</f>
        <v>2406.91</v>
      </c>
    </row>
    <row r="181" spans="1:8" ht="38.25" x14ac:dyDescent="0.25">
      <c r="A181" s="59"/>
      <c r="B181" s="40"/>
      <c r="C181" s="41" t="s">
        <v>380</v>
      </c>
      <c r="D181" s="46"/>
      <c r="E181" s="42"/>
      <c r="F181" s="43">
        <f xml:space="preserve"> VLOOKUP(C181,'Dev Pag'!$B$1:$E$210,3,FALSE)</f>
        <v>1079</v>
      </c>
      <c r="G181" s="43">
        <f xml:space="preserve"> VLOOKUP(C181,'Dev Pag'!$B$1:$E$210,4,FALSE)</f>
        <v>1079</v>
      </c>
      <c r="H181" s="44">
        <f>VLOOKUP(C181,Reintegro!$B$1:$E$130,4,FALSE)</f>
        <v>1079</v>
      </c>
    </row>
    <row r="182" spans="1:8" ht="38.25" x14ac:dyDescent="0.25">
      <c r="A182" s="59"/>
      <c r="B182" s="40"/>
      <c r="C182" s="41" t="s">
        <v>118</v>
      </c>
      <c r="D182" s="46"/>
      <c r="E182" s="42"/>
      <c r="F182" s="43">
        <f xml:space="preserve"> VLOOKUP(C182,'Dev Pag'!$B$1:$E$210,3,FALSE)</f>
        <v>18</v>
      </c>
      <c r="G182" s="43">
        <f xml:space="preserve"> VLOOKUP(C182,'Dev Pag'!$B$1:$E$210,4,FALSE)</f>
        <v>18</v>
      </c>
      <c r="H182" s="44">
        <f>VLOOKUP(C182,Reintegro!$B$1:$E$130,4,FALSE)</f>
        <v>18</v>
      </c>
    </row>
    <row r="183" spans="1:8" ht="15" customHeight="1" x14ac:dyDescent="0.25">
      <c r="A183" s="56"/>
      <c r="B183" s="56" t="s">
        <v>381</v>
      </c>
      <c r="C183" s="57"/>
      <c r="D183" s="57"/>
      <c r="E183" s="57"/>
      <c r="F183" s="58">
        <f>SUM(F184:F188)</f>
        <v>62173.19</v>
      </c>
      <c r="G183" s="58">
        <f t="shared" ref="G183:H183" si="9">SUM(G184:G188)</f>
        <v>62173.19</v>
      </c>
      <c r="H183" s="58">
        <f t="shared" si="9"/>
        <v>62173.19</v>
      </c>
    </row>
    <row r="184" spans="1:8" x14ac:dyDescent="0.25">
      <c r="A184" s="59"/>
      <c r="B184" s="40"/>
      <c r="C184" s="41" t="s">
        <v>119</v>
      </c>
      <c r="D184" s="46"/>
      <c r="E184" s="42"/>
      <c r="F184" s="43">
        <f xml:space="preserve"> VLOOKUP(C184,'Dev Pag'!$B$1:$E$210,3,FALSE)</f>
        <v>56168</v>
      </c>
      <c r="G184" s="43">
        <f xml:space="preserve"> VLOOKUP(C184,'Dev Pag'!$B$1:$E$210,4,FALSE)</f>
        <v>56168</v>
      </c>
      <c r="H184" s="44">
        <f>VLOOKUP(C184,Reintegro!$B$1:$E$130,4,FALSE)</f>
        <v>56168</v>
      </c>
    </row>
    <row r="185" spans="1:8" x14ac:dyDescent="0.25">
      <c r="A185" s="59"/>
      <c r="B185" s="40"/>
      <c r="C185" s="41" t="s">
        <v>120</v>
      </c>
      <c r="D185" s="46"/>
      <c r="E185" s="42"/>
      <c r="F185" s="43">
        <f xml:space="preserve"> VLOOKUP(C185,'Dev Pag'!$B$1:$E$210,3,FALSE)</f>
        <v>5946</v>
      </c>
      <c r="G185" s="43">
        <f xml:space="preserve"> VLOOKUP(C185,'Dev Pag'!$B$1:$E$210,4,FALSE)</f>
        <v>5946</v>
      </c>
      <c r="H185" s="44">
        <f>VLOOKUP(C185,Reintegro!$B$1:$E$130,4,FALSE)</f>
        <v>5946</v>
      </c>
    </row>
    <row r="186" spans="1:8" x14ac:dyDescent="0.25">
      <c r="A186" s="59"/>
      <c r="B186" s="40"/>
      <c r="C186" s="41" t="s">
        <v>121</v>
      </c>
      <c r="D186" s="46"/>
      <c r="E186" s="42"/>
      <c r="F186" s="43">
        <f xml:space="preserve"> VLOOKUP(C186,'Dev Pag'!$B$1:$E$210,3,FALSE)</f>
        <v>0</v>
      </c>
      <c r="G186" s="43">
        <f xml:space="preserve"> VLOOKUP(C186,'Dev Pag'!$B$1:$E$210,4,FALSE)</f>
        <v>0</v>
      </c>
      <c r="H186" s="44">
        <f>VLOOKUP(C186,Reintegro!$B$1:$E$130,4,FALSE)</f>
        <v>0</v>
      </c>
    </row>
    <row r="187" spans="1:8" ht="38.25" x14ac:dyDescent="0.25">
      <c r="A187" s="59"/>
      <c r="B187" s="40"/>
      <c r="C187" s="41" t="s">
        <v>122</v>
      </c>
      <c r="D187" s="46"/>
      <c r="E187" s="42"/>
      <c r="F187" s="43">
        <f xml:space="preserve"> VLOOKUP(C187,'Dev Pag'!$B$1:$E$210,3,FALSE)</f>
        <v>45.19</v>
      </c>
      <c r="G187" s="43">
        <f xml:space="preserve"> VLOOKUP(C187,'Dev Pag'!$B$1:$E$210,4,FALSE)</f>
        <v>45.19</v>
      </c>
      <c r="H187" s="44">
        <f>VLOOKUP(C187,Reintegro!$B$1:$E$130,4,FALSE)</f>
        <v>45.19</v>
      </c>
    </row>
    <row r="188" spans="1:8" ht="38.25" x14ac:dyDescent="0.25">
      <c r="A188" s="59"/>
      <c r="B188" s="40"/>
      <c r="C188" s="41" t="s">
        <v>382</v>
      </c>
      <c r="D188" s="46"/>
      <c r="E188" s="42"/>
      <c r="F188" s="43">
        <f xml:space="preserve"> VLOOKUP(C188,'Dev Pag'!$B$1:$E$210,3,FALSE)</f>
        <v>14</v>
      </c>
      <c r="G188" s="43">
        <f xml:space="preserve"> VLOOKUP(C188,'Dev Pag'!$B$1:$E$210,4,FALSE)</f>
        <v>14</v>
      </c>
      <c r="H188" s="44">
        <f>VLOOKUP(C188,Reintegro!$B$1:$E$130,4,FALSE)</f>
        <v>14</v>
      </c>
    </row>
    <row r="189" spans="1:8" ht="15" customHeight="1" x14ac:dyDescent="0.25">
      <c r="A189" s="56"/>
      <c r="B189" s="56" t="s">
        <v>383</v>
      </c>
      <c r="C189" s="57"/>
      <c r="D189" s="57"/>
      <c r="E189" s="57"/>
      <c r="F189" s="58">
        <f>SUM(F190:F223)</f>
        <v>1002019.0299999999</v>
      </c>
      <c r="G189" s="58">
        <f t="shared" ref="G189:H189" si="10">SUM(G190:G223)</f>
        <v>1002019.0299999999</v>
      </c>
      <c r="H189" s="58">
        <f t="shared" si="10"/>
        <v>998086.94</v>
      </c>
    </row>
    <row r="190" spans="1:8" ht="25.5" x14ac:dyDescent="0.25">
      <c r="A190" s="59"/>
      <c r="B190" s="40"/>
      <c r="C190" s="41" t="s">
        <v>123</v>
      </c>
      <c r="D190" s="46"/>
      <c r="E190" s="42"/>
      <c r="F190" s="43">
        <f xml:space="preserve"> VLOOKUP(C190,'Dev Pag'!$B$1:$E$210,3,FALSE)</f>
        <v>0</v>
      </c>
      <c r="G190" s="43">
        <f xml:space="preserve"> VLOOKUP(C190,'Dev Pag'!$B$1:$E$210,4,FALSE)</f>
        <v>0</v>
      </c>
      <c r="H190" s="44">
        <f>VLOOKUP(C190,Reintegro!$B$1:$E$130,4,FALSE)</f>
        <v>0</v>
      </c>
    </row>
    <row r="191" spans="1:8" ht="38.25" x14ac:dyDescent="0.25">
      <c r="A191" s="59"/>
      <c r="B191" s="40"/>
      <c r="C191" s="41" t="s">
        <v>124</v>
      </c>
      <c r="D191" s="46"/>
      <c r="E191" s="42"/>
      <c r="F191" s="43">
        <f xml:space="preserve"> VLOOKUP(C191,'Dev Pag'!$B$1:$E$210,3,FALSE)</f>
        <v>0</v>
      </c>
      <c r="G191" s="43">
        <f xml:space="preserve"> VLOOKUP(C191,'Dev Pag'!$B$1:$E$210,4,FALSE)</f>
        <v>0</v>
      </c>
      <c r="H191" s="44">
        <f>VLOOKUP(C191,Reintegro!$B$1:$E$130,4,FALSE)</f>
        <v>0</v>
      </c>
    </row>
    <row r="192" spans="1:8" ht="25.5" x14ac:dyDescent="0.25">
      <c r="A192" s="59"/>
      <c r="B192" s="40"/>
      <c r="C192" s="41" t="s">
        <v>125</v>
      </c>
      <c r="D192" s="46"/>
      <c r="E192" s="42"/>
      <c r="F192" s="43">
        <f xml:space="preserve"> VLOOKUP(C192,'Dev Pag'!$B$1:$E$210,3,FALSE)</f>
        <v>0</v>
      </c>
      <c r="G192" s="43">
        <f xml:space="preserve"> VLOOKUP(C192,'Dev Pag'!$B$1:$E$210,4,FALSE)</f>
        <v>0</v>
      </c>
      <c r="H192" s="44">
        <f>VLOOKUP(C192,Reintegro!$B$1:$E$130,4,FALSE)</f>
        <v>0</v>
      </c>
    </row>
    <row r="193" spans="1:8" ht="25.5" x14ac:dyDescent="0.25">
      <c r="A193" s="59"/>
      <c r="B193" s="40"/>
      <c r="C193" s="41" t="s">
        <v>126</v>
      </c>
      <c r="D193" s="46"/>
      <c r="E193" s="42"/>
      <c r="F193" s="43">
        <f xml:space="preserve"> VLOOKUP(C193,'Dev Pag'!$B$1:$E$210,3,FALSE)</f>
        <v>0</v>
      </c>
      <c r="G193" s="43">
        <f xml:space="preserve"> VLOOKUP(C193,'Dev Pag'!$B$1:$E$210,4,FALSE)</f>
        <v>0</v>
      </c>
      <c r="H193" s="44">
        <f>VLOOKUP(C193,Reintegro!$B$1:$E$130,4,FALSE)</f>
        <v>0</v>
      </c>
    </row>
    <row r="194" spans="1:8" ht="38.25" x14ac:dyDescent="0.25">
      <c r="A194" s="59"/>
      <c r="B194" s="40"/>
      <c r="C194" s="41" t="s">
        <v>127</v>
      </c>
      <c r="D194" s="46"/>
      <c r="E194" s="42"/>
      <c r="F194" s="43">
        <f xml:space="preserve"> VLOOKUP(C194,'Dev Pag'!$B$1:$E$210,3,FALSE)</f>
        <v>0</v>
      </c>
      <c r="G194" s="43">
        <f xml:space="preserve"> VLOOKUP(C194,'Dev Pag'!$B$1:$E$210,4,FALSE)</f>
        <v>0</v>
      </c>
      <c r="H194" s="44">
        <f>VLOOKUP(C194,Reintegro!$B$1:$E$130,4,FALSE)</f>
        <v>0</v>
      </c>
    </row>
    <row r="195" spans="1:8" ht="25.5" x14ac:dyDescent="0.25">
      <c r="A195" s="59"/>
      <c r="B195" s="40"/>
      <c r="C195" s="41" t="s">
        <v>128</v>
      </c>
      <c r="D195" s="46"/>
      <c r="E195" s="42"/>
      <c r="F195" s="43">
        <f xml:space="preserve"> VLOOKUP(C195,'Dev Pag'!$B$1:$E$210,3,FALSE)</f>
        <v>0</v>
      </c>
      <c r="G195" s="43">
        <f xml:space="preserve"> VLOOKUP(C195,'Dev Pag'!$B$1:$E$210,4,FALSE)</f>
        <v>0</v>
      </c>
      <c r="H195" s="44">
        <f>VLOOKUP(C195,Reintegro!$B$1:$E$130,4,FALSE)</f>
        <v>0</v>
      </c>
    </row>
    <row r="196" spans="1:8" x14ac:dyDescent="0.25">
      <c r="A196" s="59"/>
      <c r="B196" s="40"/>
      <c r="C196" s="41" t="s">
        <v>129</v>
      </c>
      <c r="D196" s="46"/>
      <c r="E196" s="42"/>
      <c r="F196" s="43">
        <f xml:space="preserve"> VLOOKUP(C196,'Dev Pag'!$B$1:$E$210,3,FALSE)</f>
        <v>0</v>
      </c>
      <c r="G196" s="43">
        <f xml:space="preserve"> VLOOKUP(C196,'Dev Pag'!$B$1:$E$210,4,FALSE)</f>
        <v>0</v>
      </c>
      <c r="H196" s="44">
        <f>VLOOKUP(C196,Reintegro!$B$1:$E$130,4,FALSE)</f>
        <v>0</v>
      </c>
    </row>
    <row r="197" spans="1:8" ht="38.25" x14ac:dyDescent="0.25">
      <c r="A197" s="59"/>
      <c r="B197" s="40"/>
      <c r="C197" s="41" t="s">
        <v>130</v>
      </c>
      <c r="D197" s="46"/>
      <c r="E197" s="42"/>
      <c r="F197" s="43">
        <f xml:space="preserve"> VLOOKUP(C197,'Dev Pag'!$B$1:$E$210,3,FALSE)</f>
        <v>0</v>
      </c>
      <c r="G197" s="43">
        <f xml:space="preserve"> VLOOKUP(C197,'Dev Pag'!$B$1:$E$210,4,FALSE)</f>
        <v>0</v>
      </c>
      <c r="H197" s="44">
        <f>VLOOKUP(C197,Reintegro!$B$1:$E$130,4,FALSE)</f>
        <v>0</v>
      </c>
    </row>
    <row r="198" spans="1:8" ht="25.5" x14ac:dyDescent="0.25">
      <c r="A198" s="59"/>
      <c r="B198" s="40"/>
      <c r="C198" s="41" t="s">
        <v>384</v>
      </c>
      <c r="D198" s="46"/>
      <c r="E198" s="42"/>
      <c r="F198" s="43">
        <f xml:space="preserve"> VLOOKUP(C198,'Dev Pag'!$B$1:$E$210,3,FALSE)</f>
        <v>51.69</v>
      </c>
      <c r="G198" s="43">
        <f xml:space="preserve"> VLOOKUP(C198,'Dev Pag'!$B$1:$E$210,4,FALSE)</f>
        <v>51.69</v>
      </c>
      <c r="H198" s="44">
        <f>VLOOKUP(C198,Reintegro!$B$1:$E$130,4,FALSE)</f>
        <v>51.69</v>
      </c>
    </row>
    <row r="199" spans="1:8" ht="25.5" x14ac:dyDescent="0.25">
      <c r="A199" s="59"/>
      <c r="B199" s="40"/>
      <c r="C199" s="41" t="s">
        <v>131</v>
      </c>
      <c r="D199" s="46"/>
      <c r="E199" s="42"/>
      <c r="F199" s="43">
        <f xml:space="preserve"> VLOOKUP(C199,'Dev Pag'!$B$1:$E$210,3,FALSE)</f>
        <v>169</v>
      </c>
      <c r="G199" s="43">
        <f xml:space="preserve"> VLOOKUP(C199,'Dev Pag'!$B$1:$E$210,4,FALSE)</f>
        <v>169</v>
      </c>
      <c r="H199" s="44">
        <f>VLOOKUP(C199,Reintegro!$B$1:$E$130,4,FALSE)</f>
        <v>169</v>
      </c>
    </row>
    <row r="200" spans="1:8" ht="25.5" x14ac:dyDescent="0.25">
      <c r="A200" s="59"/>
      <c r="B200" s="40"/>
      <c r="C200" s="41" t="s">
        <v>132</v>
      </c>
      <c r="D200" s="46"/>
      <c r="E200" s="42"/>
      <c r="F200" s="43">
        <f xml:space="preserve"> VLOOKUP(C200,'Dev Pag'!$B$1:$E$210,3,FALSE)</f>
        <v>5786</v>
      </c>
      <c r="G200" s="43">
        <f xml:space="preserve"> VLOOKUP(C200,'Dev Pag'!$B$1:$E$210,4,FALSE)</f>
        <v>5786</v>
      </c>
      <c r="H200" s="44">
        <f>VLOOKUP(C200,Reintegro!$B$1:$E$130,4,FALSE)</f>
        <v>5786</v>
      </c>
    </row>
    <row r="201" spans="1:8" ht="25.5" x14ac:dyDescent="0.25">
      <c r="A201" s="59"/>
      <c r="B201" s="40"/>
      <c r="C201" s="41" t="s">
        <v>385</v>
      </c>
      <c r="D201" s="46"/>
      <c r="E201" s="42"/>
      <c r="F201" s="43">
        <f xml:space="preserve"> VLOOKUP(C201,'Dev Pag'!$B$1:$E$210,3,FALSE)</f>
        <v>53980</v>
      </c>
      <c r="G201" s="43">
        <f xml:space="preserve"> VLOOKUP(C201,'Dev Pag'!$B$1:$E$210,4,FALSE)</f>
        <v>53980</v>
      </c>
      <c r="H201" s="44">
        <f>VLOOKUP(C201,Reintegro!$B$1:$E$130,4,FALSE)</f>
        <v>53980</v>
      </c>
    </row>
    <row r="202" spans="1:8" ht="25.5" x14ac:dyDescent="0.25">
      <c r="A202" s="59"/>
      <c r="B202" s="40"/>
      <c r="C202" s="41" t="s">
        <v>386</v>
      </c>
      <c r="D202" s="46"/>
      <c r="E202" s="42"/>
      <c r="F202" s="43">
        <f xml:space="preserve"> VLOOKUP(C202,'Dev Pag'!$B$1:$E$210,3,FALSE)</f>
        <v>56965</v>
      </c>
      <c r="G202" s="43">
        <f xml:space="preserve"> VLOOKUP(C202,'Dev Pag'!$B$1:$E$210,4,FALSE)</f>
        <v>56965</v>
      </c>
      <c r="H202" s="44">
        <f>VLOOKUP(C202,Reintegro!$B$1:$E$130,4,FALSE)</f>
        <v>56965</v>
      </c>
    </row>
    <row r="203" spans="1:8" ht="25.5" x14ac:dyDescent="0.25">
      <c r="A203" s="59"/>
      <c r="B203" s="40"/>
      <c r="C203" s="41" t="s">
        <v>387</v>
      </c>
      <c r="D203" s="46"/>
      <c r="E203" s="42"/>
      <c r="F203" s="43">
        <f xml:space="preserve"> VLOOKUP(C203,'Dev Pag'!$B$1:$E$210,3,FALSE)</f>
        <v>37059.699999999997</v>
      </c>
      <c r="G203" s="43">
        <f xml:space="preserve"> VLOOKUP(C203,'Dev Pag'!$B$1:$E$210,4,FALSE)</f>
        <v>37059.699999999997</v>
      </c>
      <c r="H203" s="44">
        <f>VLOOKUP(C203,Reintegro!$B$1:$E$130,4,FALSE)</f>
        <v>37059.699999999997</v>
      </c>
    </row>
    <row r="204" spans="1:8" ht="38.25" x14ac:dyDescent="0.25">
      <c r="A204" s="59"/>
      <c r="B204" s="40"/>
      <c r="C204" s="41" t="s">
        <v>133</v>
      </c>
      <c r="D204" s="46"/>
      <c r="E204" s="42"/>
      <c r="F204" s="43">
        <f xml:space="preserve"> VLOOKUP(C204,'Dev Pag'!$B$1:$E$210,3,FALSE)</f>
        <v>907</v>
      </c>
      <c r="G204" s="43">
        <f xml:space="preserve"> VLOOKUP(C204,'Dev Pag'!$B$1:$E$210,4,FALSE)</f>
        <v>907</v>
      </c>
      <c r="H204" s="44">
        <f>VLOOKUP(C204,Reintegro!$B$1:$E$130,4,FALSE)</f>
        <v>907</v>
      </c>
    </row>
    <row r="205" spans="1:8" ht="25.5" x14ac:dyDescent="0.25">
      <c r="A205" s="59"/>
      <c r="B205" s="40"/>
      <c r="C205" s="41" t="s">
        <v>388</v>
      </c>
      <c r="D205" s="46"/>
      <c r="E205" s="42"/>
      <c r="F205" s="43">
        <f xml:space="preserve"> VLOOKUP(C205,'Dev Pag'!$B$1:$E$210,3,FALSE)</f>
        <v>6120</v>
      </c>
      <c r="G205" s="43">
        <f xml:space="preserve"> VLOOKUP(C205,'Dev Pag'!$B$1:$E$210,4,FALSE)</f>
        <v>6120</v>
      </c>
      <c r="H205" s="44">
        <f>VLOOKUP(C205,Reintegro!$B$1:$E$130,4,FALSE)</f>
        <v>6120</v>
      </c>
    </row>
    <row r="206" spans="1:8" ht="25.5" x14ac:dyDescent="0.25">
      <c r="A206" s="59"/>
      <c r="B206" s="40"/>
      <c r="C206" s="41" t="s">
        <v>134</v>
      </c>
      <c r="D206" s="46"/>
      <c r="E206" s="42"/>
      <c r="F206" s="43">
        <f xml:space="preserve"> VLOOKUP(C206,'Dev Pag'!$B$1:$E$210,3,FALSE)</f>
        <v>0</v>
      </c>
      <c r="G206" s="43">
        <f xml:space="preserve"> VLOOKUP(C206,'Dev Pag'!$B$1:$E$210,4,FALSE)</f>
        <v>0</v>
      </c>
      <c r="H206" s="44">
        <f>VLOOKUP(C206,Reintegro!$B$1:$E$130,4,FALSE)</f>
        <v>0</v>
      </c>
    </row>
    <row r="207" spans="1:8" ht="25.5" x14ac:dyDescent="0.25">
      <c r="A207" s="59"/>
      <c r="B207" s="40"/>
      <c r="C207" s="41" t="s">
        <v>135</v>
      </c>
      <c r="D207" s="46"/>
      <c r="E207" s="42"/>
      <c r="F207" s="43">
        <f xml:space="preserve"> VLOOKUP(C207,'Dev Pag'!$B$1:$E$210,3,FALSE)</f>
        <v>282146</v>
      </c>
      <c r="G207" s="43">
        <f xml:space="preserve"> VLOOKUP(C207,'Dev Pag'!$B$1:$E$210,4,FALSE)</f>
        <v>282146</v>
      </c>
      <c r="H207" s="44">
        <f>VLOOKUP(C207,Reintegro!$B$1:$E$130,4,FALSE)</f>
        <v>282146</v>
      </c>
    </row>
    <row r="208" spans="1:8" x14ac:dyDescent="0.25">
      <c r="A208" s="59"/>
      <c r="B208" s="40"/>
      <c r="C208" s="41" t="s">
        <v>136</v>
      </c>
      <c r="D208" s="46"/>
      <c r="E208" s="42"/>
      <c r="F208" s="43">
        <f xml:space="preserve"> VLOOKUP(C208,'Dev Pag'!$B$1:$E$210,3,FALSE)</f>
        <v>748.94</v>
      </c>
      <c r="G208" s="43">
        <f xml:space="preserve"> VLOOKUP(C208,'Dev Pag'!$B$1:$E$210,4,FALSE)</f>
        <v>748.94</v>
      </c>
      <c r="H208" s="44">
        <f>VLOOKUP(C208,Reintegro!$B$1:$E$130,4,FALSE)</f>
        <v>748.94</v>
      </c>
    </row>
    <row r="209" spans="1:8" ht="25.5" x14ac:dyDescent="0.25">
      <c r="A209" s="59"/>
      <c r="B209" s="40"/>
      <c r="C209" s="41" t="s">
        <v>389</v>
      </c>
      <c r="D209" s="46"/>
      <c r="E209" s="42"/>
      <c r="F209" s="43">
        <f xml:space="preserve"> VLOOKUP(C209,'Dev Pag'!$B$1:$E$210,3,FALSE)</f>
        <v>17271.73</v>
      </c>
      <c r="G209" s="43">
        <f xml:space="preserve"> VLOOKUP(C209,'Dev Pag'!$B$1:$E$210,4,FALSE)</f>
        <v>17271.73</v>
      </c>
      <c r="H209" s="44">
        <f>VLOOKUP(C209,Reintegro!$B$1:$E$130,4,FALSE)</f>
        <v>17271.73</v>
      </c>
    </row>
    <row r="210" spans="1:8" ht="25.5" x14ac:dyDescent="0.25">
      <c r="A210" s="59"/>
      <c r="B210" s="40"/>
      <c r="C210" s="41" t="s">
        <v>390</v>
      </c>
      <c r="D210" s="46"/>
      <c r="E210" s="42"/>
      <c r="F210" s="43">
        <f xml:space="preserve"> VLOOKUP(C210,'Dev Pag'!$B$1:$E$210,3,FALSE)</f>
        <v>10999.77</v>
      </c>
      <c r="G210" s="43">
        <f xml:space="preserve"> VLOOKUP(C210,'Dev Pag'!$B$1:$E$210,4,FALSE)</f>
        <v>10999.77</v>
      </c>
      <c r="H210" s="44">
        <f>VLOOKUP(C210,Reintegro!$B$1:$E$130,4,FALSE)</f>
        <v>10999.77</v>
      </c>
    </row>
    <row r="211" spans="1:8" x14ac:dyDescent="0.25">
      <c r="A211" s="59"/>
      <c r="B211" s="40"/>
      <c r="C211" s="41" t="s">
        <v>391</v>
      </c>
      <c r="D211" s="46"/>
      <c r="E211" s="42"/>
      <c r="F211" s="43">
        <f xml:space="preserve"> VLOOKUP(C211,'Dev Pag'!$B$1:$E$210,3,FALSE)</f>
        <v>385018.89</v>
      </c>
      <c r="G211" s="43">
        <f xml:space="preserve"> VLOOKUP(C211,'Dev Pag'!$B$1:$E$210,4,FALSE)</f>
        <v>385018.89</v>
      </c>
      <c r="H211" s="44">
        <f>VLOOKUP(C211,Reintegro!$B$1:$E$130,4,FALSE)</f>
        <v>385018.89</v>
      </c>
    </row>
    <row r="212" spans="1:8" ht="38.25" x14ac:dyDescent="0.25">
      <c r="A212" s="59"/>
      <c r="B212" s="40"/>
      <c r="C212" s="41" t="s">
        <v>392</v>
      </c>
      <c r="D212" s="46"/>
      <c r="E212" s="42"/>
      <c r="F212" s="43">
        <f xml:space="preserve"> VLOOKUP(C212,'Dev Pag'!$B$1:$E$210,3,FALSE)</f>
        <v>60</v>
      </c>
      <c r="G212" s="43">
        <f xml:space="preserve"> VLOOKUP(C212,'Dev Pag'!$B$1:$E$210,4,FALSE)</f>
        <v>60</v>
      </c>
      <c r="H212" s="44">
        <f>VLOOKUP(C212,Reintegro!$B$1:$E$130,4,FALSE)</f>
        <v>60</v>
      </c>
    </row>
    <row r="213" spans="1:8" ht="25.5" x14ac:dyDescent="0.25">
      <c r="A213" s="59"/>
      <c r="B213" s="40"/>
      <c r="C213" s="41" t="s">
        <v>137</v>
      </c>
      <c r="D213" s="46"/>
      <c r="E213" s="42"/>
      <c r="F213" s="43">
        <f xml:space="preserve"> VLOOKUP(C213,'Dev Pag'!$B$1:$E$210,3,FALSE)</f>
        <v>58279.24</v>
      </c>
      <c r="G213" s="43">
        <f xml:space="preserve"> VLOOKUP(C213,'Dev Pag'!$B$1:$E$210,4,FALSE)</f>
        <v>58279.24</v>
      </c>
      <c r="H213" s="44">
        <f>VLOOKUP(C213,Reintegro!$B$1:$E$130,4,FALSE)</f>
        <v>58279.24</v>
      </c>
    </row>
    <row r="214" spans="1:8" ht="38.25" x14ac:dyDescent="0.25">
      <c r="A214" s="59"/>
      <c r="B214" s="40"/>
      <c r="C214" s="41" t="s">
        <v>138</v>
      </c>
      <c r="D214" s="46"/>
      <c r="E214" s="42"/>
      <c r="F214" s="43">
        <f xml:space="preserve"> VLOOKUP(C214,'Dev Pag'!$B$1:$E$210,3,FALSE)</f>
        <v>6645</v>
      </c>
      <c r="G214" s="43">
        <f xml:space="preserve"> VLOOKUP(C214,'Dev Pag'!$B$1:$E$210,4,FALSE)</f>
        <v>6645</v>
      </c>
      <c r="H214" s="44">
        <f>VLOOKUP(C214,Reintegro!$B$1:$E$130,4,FALSE)</f>
        <v>6645</v>
      </c>
    </row>
    <row r="215" spans="1:8" ht="25.5" x14ac:dyDescent="0.25">
      <c r="A215" s="59"/>
      <c r="B215" s="40"/>
      <c r="C215" s="41" t="s">
        <v>393</v>
      </c>
      <c r="D215" s="46"/>
      <c r="E215" s="42"/>
      <c r="F215" s="43">
        <f xml:space="preserve"> VLOOKUP(C215,'Dev Pag'!$B$1:$E$210,3,FALSE)</f>
        <v>3932.09</v>
      </c>
      <c r="G215" s="43">
        <f xml:space="preserve"> VLOOKUP(C215,'Dev Pag'!$B$1:$E$210,4,FALSE)</f>
        <v>3932.09</v>
      </c>
      <c r="H215" s="44" t="s">
        <v>14</v>
      </c>
    </row>
    <row r="216" spans="1:8" x14ac:dyDescent="0.25">
      <c r="A216" s="59"/>
      <c r="B216" s="40"/>
      <c r="C216" s="41" t="s">
        <v>139</v>
      </c>
      <c r="D216" s="46"/>
      <c r="E216" s="42"/>
      <c r="F216" s="43">
        <f xml:space="preserve"> VLOOKUP(C216,'Dev Pag'!$B$1:$E$210,3,FALSE)</f>
        <v>633.75</v>
      </c>
      <c r="G216" s="43">
        <f xml:space="preserve"> VLOOKUP(C216,'Dev Pag'!$B$1:$E$210,4,FALSE)</f>
        <v>633.75</v>
      </c>
      <c r="H216" s="44">
        <f>VLOOKUP(C216,Reintegro!$B$1:$E$130,4,FALSE)</f>
        <v>633.75</v>
      </c>
    </row>
    <row r="217" spans="1:8" ht="25.5" x14ac:dyDescent="0.25">
      <c r="A217" s="59"/>
      <c r="B217" s="40"/>
      <c r="C217" s="41" t="s">
        <v>394</v>
      </c>
      <c r="D217" s="46"/>
      <c r="E217" s="42"/>
      <c r="F217" s="43">
        <f xml:space="preserve"> VLOOKUP(C217,'Dev Pag'!$B$1:$E$210,3,FALSE)</f>
        <v>23603</v>
      </c>
      <c r="G217" s="43">
        <f xml:space="preserve"> VLOOKUP(C217,'Dev Pag'!$B$1:$E$210,4,FALSE)</f>
        <v>23603</v>
      </c>
      <c r="H217" s="44">
        <f>VLOOKUP(C217,Reintegro!$B$1:$E$130,4,FALSE)</f>
        <v>23603</v>
      </c>
    </row>
    <row r="218" spans="1:8" ht="25.5" x14ac:dyDescent="0.25">
      <c r="A218" s="59"/>
      <c r="B218" s="40"/>
      <c r="C218" s="41" t="s">
        <v>395</v>
      </c>
      <c r="D218" s="46"/>
      <c r="E218" s="42"/>
      <c r="F218" s="43">
        <f xml:space="preserve"> VLOOKUP(C218,'Dev Pag'!$B$1:$E$210,3,FALSE)</f>
        <v>29547.88</v>
      </c>
      <c r="G218" s="43">
        <f xml:space="preserve"> VLOOKUP(C218,'Dev Pag'!$B$1:$E$210,4,FALSE)</f>
        <v>29547.88</v>
      </c>
      <c r="H218" s="44">
        <f>VLOOKUP(C218,Reintegro!$B$1:$E$130,4,FALSE)</f>
        <v>29547.88</v>
      </c>
    </row>
    <row r="219" spans="1:8" ht="25.5" x14ac:dyDescent="0.25">
      <c r="A219" s="59"/>
      <c r="B219" s="40"/>
      <c r="C219" s="41" t="s">
        <v>396</v>
      </c>
      <c r="D219" s="46"/>
      <c r="E219" s="42"/>
      <c r="F219" s="43">
        <f xml:space="preserve"> VLOOKUP(C219,'Dev Pag'!$B$1:$E$210,3,FALSE)</f>
        <v>4</v>
      </c>
      <c r="G219" s="43">
        <f xml:space="preserve"> VLOOKUP(C219,'Dev Pag'!$B$1:$E$210,4,FALSE)</f>
        <v>4</v>
      </c>
      <c r="H219" s="44">
        <f>VLOOKUP(C219,Reintegro!$B$1:$E$130,4,FALSE)</f>
        <v>4</v>
      </c>
    </row>
    <row r="220" spans="1:8" ht="25.5" x14ac:dyDescent="0.25">
      <c r="A220" s="59"/>
      <c r="B220" s="40"/>
      <c r="C220" s="41" t="s">
        <v>397</v>
      </c>
      <c r="D220" s="46"/>
      <c r="E220" s="42"/>
      <c r="F220" s="43">
        <f xml:space="preserve"> VLOOKUP(C220,'Dev Pag'!$B$1:$E$210,3,FALSE)</f>
        <v>21192</v>
      </c>
      <c r="G220" s="43">
        <f xml:space="preserve"> VLOOKUP(C220,'Dev Pag'!$B$1:$E$210,4,FALSE)</f>
        <v>21192</v>
      </c>
      <c r="H220" s="44">
        <f>VLOOKUP(C220,Reintegro!$B$1:$E$130,4,FALSE)</f>
        <v>21192</v>
      </c>
    </row>
    <row r="221" spans="1:8" ht="25.5" x14ac:dyDescent="0.25">
      <c r="A221" s="59"/>
      <c r="B221" s="40"/>
      <c r="C221" s="41" t="s">
        <v>398</v>
      </c>
      <c r="D221" s="46"/>
      <c r="E221" s="42"/>
      <c r="F221" s="43">
        <f xml:space="preserve"> VLOOKUP(C221,'Dev Pag'!$B$1:$E$210,3,FALSE)</f>
        <v>423</v>
      </c>
      <c r="G221" s="43">
        <f xml:space="preserve"> VLOOKUP(C221,'Dev Pag'!$B$1:$E$210,4,FALSE)</f>
        <v>423</v>
      </c>
      <c r="H221" s="44">
        <f>VLOOKUP(C221,Reintegro!$B$1:$E$130,4,FALSE)</f>
        <v>423</v>
      </c>
    </row>
    <row r="222" spans="1:8" x14ac:dyDescent="0.25">
      <c r="A222" s="59"/>
      <c r="B222" s="40"/>
      <c r="C222" s="41" t="s">
        <v>140</v>
      </c>
      <c r="D222" s="46"/>
      <c r="E222" s="42"/>
      <c r="F222" s="43">
        <f xml:space="preserve"> VLOOKUP(C222,'Dev Pag'!$B$1:$E$210,3,FALSE)</f>
        <v>12.84</v>
      </c>
      <c r="G222" s="43">
        <f xml:space="preserve"> VLOOKUP(C222,'Dev Pag'!$B$1:$E$210,4,FALSE)</f>
        <v>12.84</v>
      </c>
      <c r="H222" s="44">
        <f>VLOOKUP(C222,Reintegro!$B$1:$E$130,4,FALSE)</f>
        <v>12.84</v>
      </c>
    </row>
    <row r="223" spans="1:8" ht="25.5" x14ac:dyDescent="0.25">
      <c r="A223" s="59"/>
      <c r="B223" s="40"/>
      <c r="C223" s="41" t="s">
        <v>399</v>
      </c>
      <c r="D223" s="46"/>
      <c r="E223" s="42"/>
      <c r="F223" s="43">
        <f xml:space="preserve"> VLOOKUP(C223,'Dev Pag'!$B$1:$E$210,3,FALSE)</f>
        <v>462.51</v>
      </c>
      <c r="G223" s="43">
        <f xml:space="preserve"> VLOOKUP(C223,'Dev Pag'!$B$1:$E$210,4,FALSE)</f>
        <v>462.51</v>
      </c>
      <c r="H223" s="44">
        <f>VLOOKUP(C223,Reintegro!$B$1:$E$130,4,FALSE)</f>
        <v>462.51</v>
      </c>
    </row>
    <row r="224" spans="1:8" x14ac:dyDescent="0.25">
      <c r="A224" s="59"/>
      <c r="B224" s="40"/>
      <c r="C224" s="41"/>
      <c r="D224" s="46"/>
      <c r="E224" s="42"/>
      <c r="F224" s="43"/>
      <c r="G224" s="43"/>
      <c r="H224" s="44"/>
    </row>
    <row r="225" spans="1:8" x14ac:dyDescent="0.25">
      <c r="A225" s="59"/>
      <c r="B225" s="40"/>
      <c r="C225" s="41"/>
      <c r="D225" s="46"/>
      <c r="E225" s="42"/>
      <c r="F225" s="43"/>
      <c r="G225" s="43"/>
      <c r="H225" s="44"/>
    </row>
    <row r="226" spans="1:8" x14ac:dyDescent="0.25">
      <c r="A226" s="59"/>
      <c r="B226" s="40"/>
      <c r="C226" s="41"/>
      <c r="D226" s="46"/>
      <c r="E226" s="42"/>
      <c r="F226" s="43"/>
      <c r="G226" s="43"/>
      <c r="H226" s="44"/>
    </row>
    <row r="227" spans="1:8" x14ac:dyDescent="0.25">
      <c r="A227" s="4" t="s">
        <v>141</v>
      </c>
      <c r="B227" s="4"/>
      <c r="C227" s="4"/>
      <c r="D227" s="4"/>
      <c r="E227" s="6"/>
      <c r="F227" s="5"/>
      <c r="G227" s="5"/>
      <c r="H227" s="5">
        <f>SUM(H229:H343)</f>
        <v>102853812.42</v>
      </c>
    </row>
    <row r="228" spans="1:8" x14ac:dyDescent="0.25">
      <c r="A228" s="7"/>
      <c r="B228" s="7"/>
      <c r="C228" s="7" t="s">
        <v>142</v>
      </c>
      <c r="D228" s="7" t="s">
        <v>143</v>
      </c>
      <c r="E228" s="8" t="s">
        <v>144</v>
      </c>
      <c r="F228" s="9" t="s">
        <v>145</v>
      </c>
      <c r="G228" s="10" t="s">
        <v>146</v>
      </c>
      <c r="H228" s="9" t="s">
        <v>147</v>
      </c>
    </row>
    <row r="229" spans="1:8" ht="25.5" x14ac:dyDescent="0.25">
      <c r="A229" s="39"/>
      <c r="B229" s="40"/>
      <c r="C229" s="41" t="s">
        <v>416</v>
      </c>
      <c r="D229" s="45">
        <v>8901</v>
      </c>
      <c r="E229" s="42" t="s">
        <v>384</v>
      </c>
      <c r="F229" s="60">
        <v>2179</v>
      </c>
      <c r="G229" s="60">
        <v>9</v>
      </c>
      <c r="H229" s="44">
        <v>308392.31000000006</v>
      </c>
    </row>
    <row r="230" spans="1:8" ht="25.5" x14ac:dyDescent="0.25">
      <c r="A230" s="39"/>
      <c r="B230" s="40"/>
      <c r="C230" s="41" t="s">
        <v>417</v>
      </c>
      <c r="D230" s="45">
        <v>3224</v>
      </c>
      <c r="E230" s="42" t="s">
        <v>132</v>
      </c>
      <c r="F230" s="60">
        <v>2115</v>
      </c>
      <c r="G230" s="60">
        <v>10</v>
      </c>
      <c r="H230" s="44">
        <v>2651</v>
      </c>
    </row>
    <row r="231" spans="1:8" ht="25.5" x14ac:dyDescent="0.25">
      <c r="A231" s="39"/>
      <c r="B231" s="40"/>
      <c r="C231" s="41" t="s">
        <v>417</v>
      </c>
      <c r="D231" s="45">
        <v>3224</v>
      </c>
      <c r="E231" s="42" t="s">
        <v>132</v>
      </c>
      <c r="F231" s="60">
        <v>2199</v>
      </c>
      <c r="G231" s="60">
        <v>10</v>
      </c>
      <c r="H231" s="44">
        <v>181916.53</v>
      </c>
    </row>
    <row r="232" spans="1:8" ht="25.5" x14ac:dyDescent="0.25">
      <c r="A232" s="39"/>
      <c r="B232" s="40"/>
      <c r="C232" s="41" t="s">
        <v>418</v>
      </c>
      <c r="D232" s="45">
        <v>8601</v>
      </c>
      <c r="E232" s="42" t="s">
        <v>386</v>
      </c>
      <c r="F232" s="60">
        <v>2179</v>
      </c>
      <c r="G232" s="60">
        <v>9</v>
      </c>
      <c r="H232" s="44">
        <v>613875.00000000012</v>
      </c>
    </row>
    <row r="233" spans="1:8" ht="25.5" x14ac:dyDescent="0.25">
      <c r="A233" s="39"/>
      <c r="B233" s="40"/>
      <c r="C233" s="41" t="s">
        <v>419</v>
      </c>
      <c r="D233" s="45">
        <v>4455</v>
      </c>
      <c r="E233" s="42" t="s">
        <v>387</v>
      </c>
      <c r="F233" s="60">
        <v>2179</v>
      </c>
      <c r="G233" s="60">
        <v>9</v>
      </c>
      <c r="H233" s="44">
        <v>358379.3</v>
      </c>
    </row>
    <row r="234" spans="1:8" ht="18" x14ac:dyDescent="0.25">
      <c r="A234" s="39"/>
      <c r="B234" s="40"/>
      <c r="C234" s="41" t="s">
        <v>420</v>
      </c>
      <c r="D234" s="45">
        <v>4765</v>
      </c>
      <c r="E234" s="42" t="s">
        <v>391</v>
      </c>
      <c r="F234" s="60">
        <v>2179</v>
      </c>
      <c r="G234" s="60">
        <v>9</v>
      </c>
      <c r="H234" s="44">
        <v>603141.11</v>
      </c>
    </row>
    <row r="235" spans="1:8" ht="25.5" x14ac:dyDescent="0.25">
      <c r="A235" s="39"/>
      <c r="B235" s="40"/>
      <c r="C235" s="41" t="s">
        <v>421</v>
      </c>
      <c r="D235" s="45">
        <v>6419</v>
      </c>
      <c r="E235" s="42" t="s">
        <v>133</v>
      </c>
      <c r="F235" s="60">
        <v>2115</v>
      </c>
      <c r="G235" s="60">
        <v>10</v>
      </c>
      <c r="H235" s="44">
        <v>730</v>
      </c>
    </row>
    <row r="236" spans="1:8" ht="25.5" x14ac:dyDescent="0.25">
      <c r="A236" s="39"/>
      <c r="B236" s="40"/>
      <c r="C236" s="41" t="s">
        <v>421</v>
      </c>
      <c r="D236" s="45">
        <v>6419</v>
      </c>
      <c r="E236" s="42" t="s">
        <v>133</v>
      </c>
      <c r="F236" s="60">
        <v>2179</v>
      </c>
      <c r="G236" s="60">
        <v>10</v>
      </c>
      <c r="H236" s="44">
        <v>107123.1</v>
      </c>
    </row>
    <row r="237" spans="1:8" ht="18" x14ac:dyDescent="0.25">
      <c r="A237" s="39"/>
      <c r="B237" s="40"/>
      <c r="C237" s="41" t="s">
        <v>422</v>
      </c>
      <c r="D237" s="45">
        <v>4458</v>
      </c>
      <c r="E237" s="42" t="s">
        <v>389</v>
      </c>
      <c r="F237" s="60">
        <v>2179</v>
      </c>
      <c r="G237" s="60">
        <v>7</v>
      </c>
      <c r="H237" s="44">
        <v>1336.27</v>
      </c>
    </row>
    <row r="238" spans="1:8" ht="25.5" x14ac:dyDescent="0.25">
      <c r="A238" s="39"/>
      <c r="B238" s="40"/>
      <c r="C238" s="41" t="s">
        <v>423</v>
      </c>
      <c r="D238" s="45">
        <v>9181</v>
      </c>
      <c r="E238" s="42" t="s">
        <v>150</v>
      </c>
      <c r="F238" s="60">
        <v>2179</v>
      </c>
      <c r="G238" s="60">
        <v>10</v>
      </c>
      <c r="H238" s="44">
        <v>46.61</v>
      </c>
    </row>
    <row r="239" spans="1:8" ht="25.5" x14ac:dyDescent="0.25">
      <c r="A239" s="39"/>
      <c r="B239" s="40"/>
      <c r="C239" s="41" t="s">
        <v>423</v>
      </c>
      <c r="D239" s="45">
        <v>9181</v>
      </c>
      <c r="E239" s="42" t="s">
        <v>150</v>
      </c>
      <c r="F239" s="60">
        <v>2199</v>
      </c>
      <c r="G239" s="60">
        <v>10</v>
      </c>
      <c r="H239" s="44">
        <v>5603.39</v>
      </c>
    </row>
    <row r="240" spans="1:8" ht="38.25" x14ac:dyDescent="0.25">
      <c r="A240" s="39"/>
      <c r="B240" s="40"/>
      <c r="C240" s="41" t="s">
        <v>479</v>
      </c>
      <c r="D240" s="45">
        <v>9163</v>
      </c>
      <c r="E240" s="42" t="s">
        <v>392</v>
      </c>
      <c r="F240" s="60">
        <v>2179</v>
      </c>
      <c r="G240" s="60">
        <v>10</v>
      </c>
      <c r="H240" s="44">
        <v>29727.7</v>
      </c>
    </row>
    <row r="241" spans="1:8" ht="25.5" x14ac:dyDescent="0.25">
      <c r="A241" s="39"/>
      <c r="B241" s="40"/>
      <c r="C241" s="41" t="s">
        <v>424</v>
      </c>
      <c r="D241" s="45">
        <v>7006</v>
      </c>
      <c r="E241" s="42" t="s">
        <v>138</v>
      </c>
      <c r="F241" s="60">
        <v>2115</v>
      </c>
      <c r="G241" s="60">
        <v>10</v>
      </c>
      <c r="H241" s="44">
        <v>22378</v>
      </c>
    </row>
    <row r="242" spans="1:8" ht="25.5" x14ac:dyDescent="0.25">
      <c r="A242" s="39"/>
      <c r="B242" s="40"/>
      <c r="C242" s="41" t="s">
        <v>424</v>
      </c>
      <c r="D242" s="45">
        <v>7006</v>
      </c>
      <c r="E242" s="42" t="s">
        <v>138</v>
      </c>
      <c r="F242" s="60">
        <v>2179</v>
      </c>
      <c r="G242" s="60">
        <v>10</v>
      </c>
      <c r="H242" s="44">
        <v>133876.63</v>
      </c>
    </row>
    <row r="243" spans="1:8" ht="25.5" x14ac:dyDescent="0.25">
      <c r="A243" s="39"/>
      <c r="B243" s="40"/>
      <c r="C243" s="41" t="s">
        <v>424</v>
      </c>
      <c r="D243" s="45">
        <v>7006</v>
      </c>
      <c r="E243" s="42" t="s">
        <v>138</v>
      </c>
      <c r="F243" s="60">
        <v>2199</v>
      </c>
      <c r="G243" s="60">
        <v>10</v>
      </c>
      <c r="H243" s="44">
        <v>481631.46</v>
      </c>
    </row>
    <row r="244" spans="1:8" ht="25.5" x14ac:dyDescent="0.25">
      <c r="A244" s="39"/>
      <c r="B244" s="40"/>
      <c r="C244" s="41" t="s">
        <v>425</v>
      </c>
      <c r="D244" s="45">
        <v>2950</v>
      </c>
      <c r="E244" s="42" t="s">
        <v>395</v>
      </c>
      <c r="F244" s="60">
        <v>2199</v>
      </c>
      <c r="G244" s="60">
        <v>9</v>
      </c>
      <c r="H244" s="44">
        <v>43840.119999999995</v>
      </c>
    </row>
    <row r="245" spans="1:8" ht="25.5" x14ac:dyDescent="0.25">
      <c r="A245" s="39"/>
      <c r="B245" s="40"/>
      <c r="C245" s="41" t="s">
        <v>426</v>
      </c>
      <c r="D245" s="45">
        <v>4259</v>
      </c>
      <c r="E245" s="42" t="s">
        <v>396</v>
      </c>
      <c r="F245" s="60">
        <v>2199</v>
      </c>
      <c r="G245" s="60">
        <v>3</v>
      </c>
      <c r="H245" s="44">
        <v>19295</v>
      </c>
    </row>
    <row r="246" spans="1:8" ht="25.5" x14ac:dyDescent="0.25">
      <c r="A246" s="39"/>
      <c r="B246" s="40"/>
      <c r="C246" s="41" t="s">
        <v>427</v>
      </c>
      <c r="D246" s="45">
        <v>8591</v>
      </c>
      <c r="E246" s="42" t="s">
        <v>397</v>
      </c>
      <c r="F246" s="60">
        <v>1134</v>
      </c>
      <c r="G246" s="60">
        <v>3</v>
      </c>
      <c r="H246" s="44">
        <v>421384</v>
      </c>
    </row>
    <row r="247" spans="1:8" ht="25.5" x14ac:dyDescent="0.25">
      <c r="A247" s="39"/>
      <c r="B247" s="40"/>
      <c r="C247" s="41" t="s">
        <v>427</v>
      </c>
      <c r="D247" s="45">
        <v>8591</v>
      </c>
      <c r="E247" s="42" t="s">
        <v>397</v>
      </c>
      <c r="F247" s="60">
        <v>2179</v>
      </c>
      <c r="G247" s="60">
        <v>3</v>
      </c>
      <c r="H247" s="44">
        <v>52337</v>
      </c>
    </row>
    <row r="248" spans="1:8" ht="25.5" x14ac:dyDescent="0.25">
      <c r="A248" s="39"/>
      <c r="B248" s="40"/>
      <c r="C248" s="41" t="s">
        <v>427</v>
      </c>
      <c r="D248" s="45">
        <v>8591</v>
      </c>
      <c r="E248" s="42" t="s">
        <v>397</v>
      </c>
      <c r="F248" s="60">
        <v>2199</v>
      </c>
      <c r="G248" s="60">
        <v>3</v>
      </c>
      <c r="H248" s="44">
        <v>88756</v>
      </c>
    </row>
    <row r="249" spans="1:8" ht="25.5" x14ac:dyDescent="0.25">
      <c r="A249" s="39"/>
      <c r="B249" s="40"/>
      <c r="C249" s="41" t="s">
        <v>427</v>
      </c>
      <c r="D249" s="45">
        <v>8591</v>
      </c>
      <c r="E249" s="42" t="s">
        <v>397</v>
      </c>
      <c r="F249" s="60">
        <v>2199</v>
      </c>
      <c r="G249" s="60">
        <v>9</v>
      </c>
      <c r="H249" s="44">
        <v>176286</v>
      </c>
    </row>
    <row r="250" spans="1:8" ht="25.5" x14ac:dyDescent="0.25">
      <c r="A250" s="39"/>
      <c r="B250" s="40"/>
      <c r="C250" s="41" t="s">
        <v>428</v>
      </c>
      <c r="D250" s="45">
        <v>2487</v>
      </c>
      <c r="E250" s="42" t="s">
        <v>398</v>
      </c>
      <c r="F250" s="60">
        <v>1134</v>
      </c>
      <c r="G250" s="60">
        <v>3</v>
      </c>
      <c r="H250" s="44">
        <v>90675</v>
      </c>
    </row>
    <row r="251" spans="1:8" ht="25.5" x14ac:dyDescent="0.25">
      <c r="A251" s="39"/>
      <c r="B251" s="40"/>
      <c r="C251" s="41" t="s">
        <v>428</v>
      </c>
      <c r="D251" s="45">
        <v>2487</v>
      </c>
      <c r="E251" s="42" t="s">
        <v>398</v>
      </c>
      <c r="F251" s="60">
        <v>2199</v>
      </c>
      <c r="G251" s="60">
        <v>3</v>
      </c>
      <c r="H251" s="44">
        <v>26615</v>
      </c>
    </row>
    <row r="252" spans="1:8" ht="18" x14ac:dyDescent="0.25">
      <c r="A252" s="39"/>
      <c r="B252" s="40"/>
      <c r="C252" s="41" t="s">
        <v>480</v>
      </c>
      <c r="D252" s="45">
        <v>7267</v>
      </c>
      <c r="E252" s="42" t="s">
        <v>150</v>
      </c>
      <c r="F252" s="60">
        <v>2199</v>
      </c>
      <c r="G252" s="60">
        <v>3</v>
      </c>
      <c r="H252" s="44">
        <v>25520</v>
      </c>
    </row>
    <row r="253" spans="1:8" ht="18" x14ac:dyDescent="0.25">
      <c r="A253" s="39"/>
      <c r="B253" s="40"/>
      <c r="C253" s="41" t="s">
        <v>148</v>
      </c>
      <c r="D253" s="45">
        <v>4644</v>
      </c>
      <c r="E253" s="42" t="s">
        <v>429</v>
      </c>
      <c r="F253" s="60">
        <v>2199</v>
      </c>
      <c r="G253" s="60">
        <v>3</v>
      </c>
      <c r="H253" s="44">
        <v>277168</v>
      </c>
    </row>
    <row r="254" spans="1:8" ht="25.5" x14ac:dyDescent="0.25">
      <c r="A254" s="39"/>
      <c r="B254" s="40"/>
      <c r="C254" s="41" t="s">
        <v>481</v>
      </c>
      <c r="D254" s="45">
        <v>2497</v>
      </c>
      <c r="E254" s="42" t="s">
        <v>399</v>
      </c>
      <c r="F254" s="60">
        <v>2179</v>
      </c>
      <c r="G254" s="60">
        <v>15</v>
      </c>
      <c r="H254" s="44">
        <v>142492.49</v>
      </c>
    </row>
    <row r="255" spans="1:8" ht="18" x14ac:dyDescent="0.25">
      <c r="A255" s="39"/>
      <c r="B255" s="40"/>
      <c r="C255" s="41" t="s">
        <v>149</v>
      </c>
      <c r="D255" s="45">
        <v>5347</v>
      </c>
      <c r="E255" s="42" t="s">
        <v>119</v>
      </c>
      <c r="F255" s="60">
        <v>2179</v>
      </c>
      <c r="G255" s="60">
        <v>9</v>
      </c>
      <c r="H255" s="44">
        <v>15509488</v>
      </c>
    </row>
    <row r="256" spans="1:8" ht="18" x14ac:dyDescent="0.25">
      <c r="A256" s="39"/>
      <c r="B256" s="40"/>
      <c r="C256" s="41" t="s">
        <v>149</v>
      </c>
      <c r="D256" s="45">
        <v>5347</v>
      </c>
      <c r="E256" s="42" t="s">
        <v>119</v>
      </c>
      <c r="F256" s="60">
        <v>2199</v>
      </c>
      <c r="G256" s="60">
        <v>9</v>
      </c>
      <c r="H256" s="44">
        <v>125230</v>
      </c>
    </row>
    <row r="257" spans="1:8" ht="18" x14ac:dyDescent="0.25">
      <c r="A257" s="39"/>
      <c r="B257" s="40"/>
      <c r="C257" s="41" t="s">
        <v>149</v>
      </c>
      <c r="D257" s="45">
        <v>5347</v>
      </c>
      <c r="E257" s="42" t="s">
        <v>119</v>
      </c>
      <c r="F257" s="60">
        <v>2199</v>
      </c>
      <c r="G257" s="60">
        <v>64</v>
      </c>
      <c r="H257" s="44">
        <v>106333</v>
      </c>
    </row>
    <row r="258" spans="1:8" ht="18" x14ac:dyDescent="0.25">
      <c r="A258" s="39"/>
      <c r="B258" s="40"/>
      <c r="C258" s="41" t="s">
        <v>151</v>
      </c>
      <c r="D258" s="45">
        <v>7193</v>
      </c>
      <c r="E258" s="42" t="s">
        <v>152</v>
      </c>
      <c r="F258" s="60">
        <v>2199</v>
      </c>
      <c r="G258" s="60">
        <v>3</v>
      </c>
      <c r="H258" s="44">
        <v>11904</v>
      </c>
    </row>
    <row r="259" spans="1:8" ht="38.25" x14ac:dyDescent="0.25">
      <c r="A259" s="39"/>
      <c r="B259" s="40"/>
      <c r="C259" s="41" t="s">
        <v>430</v>
      </c>
      <c r="D259" s="45">
        <v>5268</v>
      </c>
      <c r="E259" s="42" t="s">
        <v>122</v>
      </c>
      <c r="F259" s="60">
        <v>2115</v>
      </c>
      <c r="G259" s="60">
        <v>10</v>
      </c>
      <c r="H259" s="44">
        <v>24033.7</v>
      </c>
    </row>
    <row r="260" spans="1:8" ht="38.25" x14ac:dyDescent="0.25">
      <c r="A260" s="39"/>
      <c r="B260" s="40"/>
      <c r="C260" s="41" t="s">
        <v>430</v>
      </c>
      <c r="D260" s="45">
        <v>5268</v>
      </c>
      <c r="E260" s="42" t="s">
        <v>122</v>
      </c>
      <c r="F260" s="60">
        <v>2199</v>
      </c>
      <c r="G260" s="60">
        <v>10</v>
      </c>
      <c r="H260" s="44">
        <v>4731.3999999999996</v>
      </c>
    </row>
    <row r="261" spans="1:8" ht="38.25" x14ac:dyDescent="0.25">
      <c r="A261" s="39"/>
      <c r="B261" s="40"/>
      <c r="C261" s="41" t="s">
        <v>482</v>
      </c>
      <c r="D261" s="45">
        <v>1331</v>
      </c>
      <c r="E261" s="42" t="s">
        <v>382</v>
      </c>
      <c r="F261" s="60">
        <v>2179</v>
      </c>
      <c r="G261" s="60">
        <v>15</v>
      </c>
      <c r="H261" s="44">
        <v>95405</v>
      </c>
    </row>
    <row r="262" spans="1:8" ht="18" x14ac:dyDescent="0.25">
      <c r="A262" s="39"/>
      <c r="B262" s="40"/>
      <c r="C262" s="41" t="s">
        <v>153</v>
      </c>
      <c r="D262" s="45">
        <v>5454</v>
      </c>
      <c r="E262" s="42" t="s">
        <v>85</v>
      </c>
      <c r="F262" s="60">
        <v>2179</v>
      </c>
      <c r="G262" s="60">
        <v>14</v>
      </c>
      <c r="H262" s="44">
        <v>518822</v>
      </c>
    </row>
    <row r="263" spans="1:8" ht="25.5" x14ac:dyDescent="0.25">
      <c r="A263" s="39"/>
      <c r="B263" s="40"/>
      <c r="C263" s="41" t="s">
        <v>154</v>
      </c>
      <c r="D263" s="45">
        <v>2526</v>
      </c>
      <c r="E263" s="42" t="s">
        <v>87</v>
      </c>
      <c r="F263" s="60">
        <v>2199</v>
      </c>
      <c r="G263" s="60">
        <v>61</v>
      </c>
      <c r="H263" s="44">
        <v>677998</v>
      </c>
    </row>
    <row r="264" spans="1:8" ht="18" x14ac:dyDescent="0.25">
      <c r="A264" s="39"/>
      <c r="B264" s="40"/>
      <c r="C264" s="41" t="s">
        <v>155</v>
      </c>
      <c r="D264" s="45">
        <v>1503</v>
      </c>
      <c r="E264" s="42" t="s">
        <v>88</v>
      </c>
      <c r="F264" s="60">
        <v>2115</v>
      </c>
      <c r="G264" s="60">
        <v>10</v>
      </c>
      <c r="H264" s="44">
        <v>15894363.220000001</v>
      </c>
    </row>
    <row r="265" spans="1:8" ht="18" x14ac:dyDescent="0.25">
      <c r="A265" s="39"/>
      <c r="B265" s="40"/>
      <c r="C265" s="41" t="s">
        <v>155</v>
      </c>
      <c r="D265" s="45">
        <v>1503</v>
      </c>
      <c r="E265" s="42" t="s">
        <v>88</v>
      </c>
      <c r="F265" s="60">
        <v>2199</v>
      </c>
      <c r="G265" s="60">
        <v>10</v>
      </c>
      <c r="H265" s="44">
        <v>62418</v>
      </c>
    </row>
    <row r="266" spans="1:8" ht="18" x14ac:dyDescent="0.25">
      <c r="A266" s="39"/>
      <c r="B266" s="40"/>
      <c r="C266" s="41" t="s">
        <v>72</v>
      </c>
      <c r="D266" s="45">
        <v>4614</v>
      </c>
      <c r="E266" s="42" t="s">
        <v>375</v>
      </c>
      <c r="F266" s="60">
        <v>2199</v>
      </c>
      <c r="G266" s="60">
        <v>3</v>
      </c>
      <c r="H266" s="44">
        <v>1564631</v>
      </c>
    </row>
    <row r="267" spans="1:8" ht="18" x14ac:dyDescent="0.25">
      <c r="A267" s="39"/>
      <c r="B267" s="40"/>
      <c r="C267" s="41" t="s">
        <v>156</v>
      </c>
      <c r="D267" s="45">
        <v>8765</v>
      </c>
      <c r="E267" s="42" t="s">
        <v>89</v>
      </c>
      <c r="F267" s="60">
        <v>2179</v>
      </c>
      <c r="G267" s="60">
        <v>11</v>
      </c>
      <c r="H267" s="44">
        <v>8040</v>
      </c>
    </row>
    <row r="268" spans="1:8" ht="18" x14ac:dyDescent="0.25">
      <c r="A268" s="39"/>
      <c r="B268" s="40"/>
      <c r="C268" s="41" t="s">
        <v>156</v>
      </c>
      <c r="D268" s="45">
        <v>8765</v>
      </c>
      <c r="E268" s="42" t="s">
        <v>89</v>
      </c>
      <c r="F268" s="60">
        <v>2199</v>
      </c>
      <c r="G268" s="60">
        <v>11</v>
      </c>
      <c r="H268" s="44">
        <v>34760.270000000004</v>
      </c>
    </row>
    <row r="269" spans="1:8" ht="18" x14ac:dyDescent="0.25">
      <c r="A269" s="39"/>
      <c r="B269" s="40"/>
      <c r="C269" s="41" t="s">
        <v>157</v>
      </c>
      <c r="D269" s="45">
        <v>2566</v>
      </c>
      <c r="E269" s="42" t="s">
        <v>90</v>
      </c>
      <c r="F269" s="60">
        <v>2199</v>
      </c>
      <c r="G269" s="60">
        <v>3</v>
      </c>
      <c r="H269" s="44">
        <v>335467.5</v>
      </c>
    </row>
    <row r="270" spans="1:8" ht="18" x14ac:dyDescent="0.25">
      <c r="A270" s="39"/>
      <c r="B270" s="40"/>
      <c r="C270" s="41" t="s">
        <v>158</v>
      </c>
      <c r="D270" s="45">
        <v>8252</v>
      </c>
      <c r="E270" s="42" t="s">
        <v>376</v>
      </c>
      <c r="F270" s="60">
        <v>2199</v>
      </c>
      <c r="G270" s="60">
        <v>3</v>
      </c>
      <c r="H270" s="44">
        <v>3174</v>
      </c>
    </row>
    <row r="271" spans="1:8" ht="18" x14ac:dyDescent="0.25">
      <c r="A271" s="39"/>
      <c r="B271" s="40"/>
      <c r="C271" s="41" t="s">
        <v>159</v>
      </c>
      <c r="D271" s="45">
        <v>4105</v>
      </c>
      <c r="E271" s="42" t="s">
        <v>91</v>
      </c>
      <c r="F271" s="60">
        <v>2199</v>
      </c>
      <c r="G271" s="60">
        <v>61</v>
      </c>
      <c r="H271" s="44">
        <v>11742.59</v>
      </c>
    </row>
    <row r="272" spans="1:8" ht="18" x14ac:dyDescent="0.25">
      <c r="A272" s="39"/>
      <c r="B272" s="40"/>
      <c r="C272" s="41" t="s">
        <v>160</v>
      </c>
      <c r="D272" s="45">
        <v>2537</v>
      </c>
      <c r="E272" s="42" t="s">
        <v>431</v>
      </c>
      <c r="F272" s="60">
        <v>2199</v>
      </c>
      <c r="G272" s="60">
        <v>3</v>
      </c>
      <c r="H272" s="44">
        <v>84638.73000000001</v>
      </c>
    </row>
    <row r="273" spans="1:8" ht="18" x14ac:dyDescent="0.25">
      <c r="A273" s="39"/>
      <c r="B273" s="40"/>
      <c r="C273" s="41" t="s">
        <v>161</v>
      </c>
      <c r="D273" s="45">
        <v>8251</v>
      </c>
      <c r="E273" s="42" t="s">
        <v>432</v>
      </c>
      <c r="F273" s="60">
        <v>2199</v>
      </c>
      <c r="G273" s="60">
        <v>3</v>
      </c>
      <c r="H273" s="44">
        <v>55714.720000000001</v>
      </c>
    </row>
    <row r="274" spans="1:8" ht="18" x14ac:dyDescent="0.25">
      <c r="A274" s="39"/>
      <c r="B274" s="40"/>
      <c r="C274" s="41" t="s">
        <v>73</v>
      </c>
      <c r="D274" s="45">
        <v>4704</v>
      </c>
      <c r="E274" s="42" t="s">
        <v>377</v>
      </c>
      <c r="F274" s="60">
        <v>2199</v>
      </c>
      <c r="G274" s="60">
        <v>72</v>
      </c>
      <c r="H274" s="44">
        <v>117375</v>
      </c>
    </row>
    <row r="275" spans="1:8" ht="18" x14ac:dyDescent="0.25">
      <c r="A275" s="39"/>
      <c r="B275" s="40"/>
      <c r="C275" s="41" t="s">
        <v>433</v>
      </c>
      <c r="D275" s="45">
        <v>9677</v>
      </c>
      <c r="E275" s="42" t="s">
        <v>92</v>
      </c>
      <c r="F275" s="60">
        <v>2179</v>
      </c>
      <c r="G275" s="60">
        <v>2</v>
      </c>
      <c r="H275" s="44">
        <v>7952987.9999999991</v>
      </c>
    </row>
    <row r="276" spans="1:8" ht="18" x14ac:dyDescent="0.25">
      <c r="A276" s="39"/>
      <c r="B276" s="40"/>
      <c r="C276" s="41" t="s">
        <v>162</v>
      </c>
      <c r="D276" s="45">
        <v>4064</v>
      </c>
      <c r="E276" s="42" t="s">
        <v>93</v>
      </c>
      <c r="F276" s="60">
        <v>2199</v>
      </c>
      <c r="G276" s="60">
        <v>3</v>
      </c>
      <c r="H276" s="44">
        <v>4493195.62</v>
      </c>
    </row>
    <row r="277" spans="1:8" ht="18" x14ac:dyDescent="0.25">
      <c r="A277" s="39"/>
      <c r="B277" s="40"/>
      <c r="C277" s="41" t="s">
        <v>163</v>
      </c>
      <c r="D277" s="45">
        <v>4840</v>
      </c>
      <c r="E277" s="42" t="s">
        <v>94</v>
      </c>
      <c r="F277" s="60">
        <v>2115</v>
      </c>
      <c r="G277" s="60">
        <v>10</v>
      </c>
      <c r="H277" s="44">
        <v>254804.11</v>
      </c>
    </row>
    <row r="278" spans="1:8" ht="18" x14ac:dyDescent="0.25">
      <c r="A278" s="39"/>
      <c r="B278" s="40"/>
      <c r="C278" s="41" t="s">
        <v>163</v>
      </c>
      <c r="D278" s="45">
        <v>4840</v>
      </c>
      <c r="E278" s="42" t="s">
        <v>94</v>
      </c>
      <c r="F278" s="60">
        <v>2199</v>
      </c>
      <c r="G278" s="60">
        <v>10</v>
      </c>
      <c r="H278" s="44">
        <v>351851</v>
      </c>
    </row>
    <row r="279" spans="1:8" ht="25.5" x14ac:dyDescent="0.25">
      <c r="A279" s="39"/>
      <c r="B279" s="40"/>
      <c r="C279" s="41" t="s">
        <v>164</v>
      </c>
      <c r="D279" s="45">
        <v>1825</v>
      </c>
      <c r="E279" s="42" t="s">
        <v>434</v>
      </c>
      <c r="F279" s="60">
        <v>2199</v>
      </c>
      <c r="G279" s="60">
        <v>3</v>
      </c>
      <c r="H279" s="44">
        <v>9802.08</v>
      </c>
    </row>
    <row r="280" spans="1:8" ht="18" x14ac:dyDescent="0.25">
      <c r="A280" s="39"/>
      <c r="B280" s="40"/>
      <c r="C280" s="41" t="s">
        <v>165</v>
      </c>
      <c r="D280" s="45">
        <v>6227</v>
      </c>
      <c r="E280" s="42" t="s">
        <v>95</v>
      </c>
      <c r="F280" s="60">
        <v>2179</v>
      </c>
      <c r="G280" s="60">
        <v>14</v>
      </c>
      <c r="H280" s="44">
        <v>134142.44</v>
      </c>
    </row>
    <row r="281" spans="1:8" ht="18" x14ac:dyDescent="0.25">
      <c r="A281" s="39"/>
      <c r="B281" s="40"/>
      <c r="C281" s="41" t="s">
        <v>166</v>
      </c>
      <c r="D281" s="45">
        <v>7952</v>
      </c>
      <c r="E281" s="42" t="s">
        <v>96</v>
      </c>
      <c r="F281" s="60">
        <v>2179</v>
      </c>
      <c r="G281" s="60">
        <v>14</v>
      </c>
      <c r="H281" s="44">
        <v>1551997.43</v>
      </c>
    </row>
    <row r="282" spans="1:8" ht="18" x14ac:dyDescent="0.25">
      <c r="A282" s="39"/>
      <c r="B282" s="40"/>
      <c r="C282" s="41" t="s">
        <v>166</v>
      </c>
      <c r="D282" s="45">
        <v>7952</v>
      </c>
      <c r="E282" s="42" t="s">
        <v>96</v>
      </c>
      <c r="F282" s="60">
        <v>2199</v>
      </c>
      <c r="G282" s="60">
        <v>14</v>
      </c>
      <c r="H282" s="44">
        <v>2950</v>
      </c>
    </row>
    <row r="283" spans="1:8" ht="25.5" x14ac:dyDescent="0.25">
      <c r="A283" s="39"/>
      <c r="B283" s="40"/>
      <c r="C283" s="41" t="s">
        <v>167</v>
      </c>
      <c r="D283" s="45">
        <v>2203</v>
      </c>
      <c r="E283" s="42" t="s">
        <v>97</v>
      </c>
      <c r="F283" s="60">
        <v>2115</v>
      </c>
      <c r="G283" s="60">
        <v>10</v>
      </c>
      <c r="H283" s="44">
        <v>1576249.01</v>
      </c>
    </row>
    <row r="284" spans="1:8" ht="25.5" x14ac:dyDescent="0.25">
      <c r="A284" s="39"/>
      <c r="B284" s="40"/>
      <c r="C284" s="41" t="s">
        <v>167</v>
      </c>
      <c r="D284" s="45">
        <v>2203</v>
      </c>
      <c r="E284" s="42" t="s">
        <v>97</v>
      </c>
      <c r="F284" s="60">
        <v>2199</v>
      </c>
      <c r="G284" s="60">
        <v>10</v>
      </c>
      <c r="H284" s="44">
        <v>372500.61</v>
      </c>
    </row>
    <row r="285" spans="1:8" ht="18" x14ac:dyDescent="0.25">
      <c r="A285" s="39"/>
      <c r="B285" s="40"/>
      <c r="C285" s="41" t="s">
        <v>168</v>
      </c>
      <c r="D285" s="45">
        <v>4457</v>
      </c>
      <c r="E285" s="42" t="s">
        <v>435</v>
      </c>
      <c r="F285" s="60">
        <v>2199</v>
      </c>
      <c r="G285" s="60">
        <v>3</v>
      </c>
      <c r="H285" s="44">
        <v>2538</v>
      </c>
    </row>
    <row r="286" spans="1:8" ht="25.5" x14ac:dyDescent="0.25">
      <c r="A286" s="39"/>
      <c r="B286" s="40"/>
      <c r="C286" s="41" t="s">
        <v>169</v>
      </c>
      <c r="D286" s="45">
        <v>7243</v>
      </c>
      <c r="E286" s="42" t="s">
        <v>98</v>
      </c>
      <c r="F286" s="60">
        <v>2115</v>
      </c>
      <c r="G286" s="60">
        <v>10</v>
      </c>
      <c r="H286" s="44">
        <v>377239.49</v>
      </c>
    </row>
    <row r="287" spans="1:8" ht="25.5" x14ac:dyDescent="0.25">
      <c r="A287" s="39"/>
      <c r="B287" s="40"/>
      <c r="C287" s="41" t="s">
        <v>169</v>
      </c>
      <c r="D287" s="45">
        <v>7243</v>
      </c>
      <c r="E287" s="42" t="s">
        <v>98</v>
      </c>
      <c r="F287" s="60">
        <v>2199</v>
      </c>
      <c r="G287" s="60">
        <v>10</v>
      </c>
      <c r="H287" s="44">
        <v>13992</v>
      </c>
    </row>
    <row r="288" spans="1:8" ht="38.25" x14ac:dyDescent="0.25">
      <c r="A288" s="39"/>
      <c r="B288" s="40"/>
      <c r="C288" s="41" t="s">
        <v>170</v>
      </c>
      <c r="D288" s="45">
        <v>4481</v>
      </c>
      <c r="E288" s="42" t="s">
        <v>99</v>
      </c>
      <c r="F288" s="60">
        <v>2115</v>
      </c>
      <c r="G288" s="60">
        <v>10</v>
      </c>
      <c r="H288" s="44">
        <v>9217.0499999999993</v>
      </c>
    </row>
    <row r="289" spans="1:8" ht="25.5" x14ac:dyDescent="0.25">
      <c r="A289" s="39"/>
      <c r="B289" s="40"/>
      <c r="C289" s="41" t="s">
        <v>171</v>
      </c>
      <c r="D289" s="45">
        <v>7161</v>
      </c>
      <c r="E289" s="42" t="s">
        <v>100</v>
      </c>
      <c r="F289" s="60">
        <v>2115</v>
      </c>
      <c r="G289" s="60">
        <v>10</v>
      </c>
      <c r="H289" s="44">
        <v>270246.07999999996</v>
      </c>
    </row>
    <row r="290" spans="1:8" ht="25.5" x14ac:dyDescent="0.25">
      <c r="A290" s="39"/>
      <c r="B290" s="40"/>
      <c r="C290" s="41" t="s">
        <v>171</v>
      </c>
      <c r="D290" s="45">
        <v>7161</v>
      </c>
      <c r="E290" s="42" t="s">
        <v>100</v>
      </c>
      <c r="F290" s="60">
        <v>2199</v>
      </c>
      <c r="G290" s="60">
        <v>10</v>
      </c>
      <c r="H290" s="44">
        <v>40076.310000000005</v>
      </c>
    </row>
    <row r="291" spans="1:8" ht="18" x14ac:dyDescent="0.25">
      <c r="A291" s="39"/>
      <c r="B291" s="40"/>
      <c r="C291" s="41" t="s">
        <v>172</v>
      </c>
      <c r="D291" s="45">
        <v>2544</v>
      </c>
      <c r="E291" s="42" t="s">
        <v>101</v>
      </c>
      <c r="F291" s="60">
        <v>2199</v>
      </c>
      <c r="G291" s="60">
        <v>73</v>
      </c>
      <c r="H291" s="44">
        <v>281151.84999999998</v>
      </c>
    </row>
    <row r="292" spans="1:8" ht="25.5" x14ac:dyDescent="0.25">
      <c r="A292" s="39"/>
      <c r="B292" s="40"/>
      <c r="C292" s="41" t="s">
        <v>173</v>
      </c>
      <c r="D292" s="45">
        <v>8081</v>
      </c>
      <c r="E292" s="42" t="s">
        <v>103</v>
      </c>
      <c r="F292" s="60">
        <v>2115</v>
      </c>
      <c r="G292" s="60">
        <v>10</v>
      </c>
      <c r="H292" s="44">
        <v>94629.85</v>
      </c>
    </row>
    <row r="293" spans="1:8" ht="25.5" x14ac:dyDescent="0.25">
      <c r="A293" s="39"/>
      <c r="B293" s="40"/>
      <c r="C293" s="41" t="s">
        <v>174</v>
      </c>
      <c r="D293" s="45">
        <v>2523</v>
      </c>
      <c r="E293" s="42" t="s">
        <v>104</v>
      </c>
      <c r="F293" s="60">
        <v>2115</v>
      </c>
      <c r="G293" s="60">
        <v>10</v>
      </c>
      <c r="H293" s="44">
        <v>129686</v>
      </c>
    </row>
    <row r="294" spans="1:8" ht="25.5" x14ac:dyDescent="0.25">
      <c r="A294" s="39"/>
      <c r="B294" s="40"/>
      <c r="C294" s="41" t="s">
        <v>174</v>
      </c>
      <c r="D294" s="45">
        <v>2523</v>
      </c>
      <c r="E294" s="42" t="s">
        <v>104</v>
      </c>
      <c r="F294" s="60">
        <v>2199</v>
      </c>
      <c r="G294" s="60">
        <v>10</v>
      </c>
      <c r="H294" s="44">
        <v>175550.56</v>
      </c>
    </row>
    <row r="295" spans="1:8" ht="38.25" x14ac:dyDescent="0.25">
      <c r="A295" s="39"/>
      <c r="B295" s="40"/>
      <c r="C295" s="41" t="s">
        <v>175</v>
      </c>
      <c r="D295" s="45">
        <v>5708</v>
      </c>
      <c r="E295" s="42" t="s">
        <v>105</v>
      </c>
      <c r="F295" s="60">
        <v>2115</v>
      </c>
      <c r="G295" s="60">
        <v>10</v>
      </c>
      <c r="H295" s="44">
        <v>13286944.529999999</v>
      </c>
    </row>
    <row r="296" spans="1:8" ht="38.25" x14ac:dyDescent="0.25">
      <c r="A296" s="39"/>
      <c r="B296" s="40"/>
      <c r="C296" s="41" t="s">
        <v>175</v>
      </c>
      <c r="D296" s="45">
        <v>5708</v>
      </c>
      <c r="E296" s="42" t="s">
        <v>105</v>
      </c>
      <c r="F296" s="60">
        <v>2199</v>
      </c>
      <c r="G296" s="60">
        <v>10</v>
      </c>
      <c r="H296" s="44">
        <v>127359.65</v>
      </c>
    </row>
    <row r="297" spans="1:8" ht="25.5" x14ac:dyDescent="0.25">
      <c r="A297" s="39"/>
      <c r="B297" s="40"/>
      <c r="C297" s="41" t="s">
        <v>78</v>
      </c>
      <c r="D297" s="45">
        <v>1675</v>
      </c>
      <c r="E297" s="42" t="s">
        <v>106</v>
      </c>
      <c r="F297" s="60">
        <v>2115</v>
      </c>
      <c r="G297" s="60">
        <v>10</v>
      </c>
      <c r="H297" s="44">
        <v>53447</v>
      </c>
    </row>
    <row r="298" spans="1:8" ht="25.5" x14ac:dyDescent="0.25">
      <c r="A298" s="39"/>
      <c r="B298" s="40"/>
      <c r="C298" s="41" t="s">
        <v>176</v>
      </c>
      <c r="D298" s="45">
        <v>6947</v>
      </c>
      <c r="E298" s="42" t="s">
        <v>107</v>
      </c>
      <c r="F298" s="60">
        <v>2115</v>
      </c>
      <c r="G298" s="60">
        <v>10</v>
      </c>
      <c r="H298" s="44">
        <v>72425</v>
      </c>
    </row>
    <row r="299" spans="1:8" ht="38.25" x14ac:dyDescent="0.25">
      <c r="A299" s="39"/>
      <c r="B299" s="40"/>
      <c r="C299" s="41" t="s">
        <v>177</v>
      </c>
      <c r="D299" s="45">
        <v>6396</v>
      </c>
      <c r="E299" s="42" t="s">
        <v>108</v>
      </c>
      <c r="F299" s="60">
        <v>2179</v>
      </c>
      <c r="G299" s="60">
        <v>14</v>
      </c>
      <c r="H299" s="44">
        <v>1854351.63</v>
      </c>
    </row>
    <row r="300" spans="1:8" ht="38.25" x14ac:dyDescent="0.25">
      <c r="A300" s="39"/>
      <c r="B300" s="40"/>
      <c r="C300" s="41" t="s">
        <v>177</v>
      </c>
      <c r="D300" s="45">
        <v>6396</v>
      </c>
      <c r="E300" s="42" t="s">
        <v>108</v>
      </c>
      <c r="F300" s="60">
        <v>2199</v>
      </c>
      <c r="G300" s="60">
        <v>14</v>
      </c>
      <c r="H300" s="44">
        <v>32872.559999999998</v>
      </c>
    </row>
    <row r="301" spans="1:8" ht="38.25" x14ac:dyDescent="0.25">
      <c r="A301" s="39"/>
      <c r="B301" s="40"/>
      <c r="C301" s="41" t="s">
        <v>178</v>
      </c>
      <c r="D301" s="45">
        <v>3433</v>
      </c>
      <c r="E301" s="42" t="s">
        <v>109</v>
      </c>
      <c r="F301" s="60">
        <v>2179</v>
      </c>
      <c r="G301" s="60">
        <v>2</v>
      </c>
      <c r="H301" s="44">
        <v>332423</v>
      </c>
    </row>
    <row r="302" spans="1:8" ht="25.5" x14ac:dyDescent="0.25">
      <c r="A302" s="39"/>
      <c r="B302" s="40"/>
      <c r="C302" s="41" t="s">
        <v>179</v>
      </c>
      <c r="D302" s="45">
        <v>6549</v>
      </c>
      <c r="E302" s="42" t="s">
        <v>436</v>
      </c>
      <c r="F302" s="60">
        <v>2115</v>
      </c>
      <c r="G302" s="60">
        <v>10</v>
      </c>
      <c r="H302" s="44">
        <v>77772.850000000006</v>
      </c>
    </row>
    <row r="303" spans="1:8" ht="25.5" x14ac:dyDescent="0.25">
      <c r="A303" s="39"/>
      <c r="B303" s="40"/>
      <c r="C303" s="41" t="s">
        <v>180</v>
      </c>
      <c r="D303" s="45">
        <v>5790</v>
      </c>
      <c r="E303" s="42" t="s">
        <v>110</v>
      </c>
      <c r="F303" s="60">
        <v>2115</v>
      </c>
      <c r="G303" s="60">
        <v>10</v>
      </c>
      <c r="H303" s="44">
        <v>595267.29</v>
      </c>
    </row>
    <row r="304" spans="1:8" ht="25.5" x14ac:dyDescent="0.25">
      <c r="A304" s="39"/>
      <c r="B304" s="40"/>
      <c r="C304" s="41" t="s">
        <v>180</v>
      </c>
      <c r="D304" s="45">
        <v>5790</v>
      </c>
      <c r="E304" s="42" t="s">
        <v>110</v>
      </c>
      <c r="F304" s="60">
        <v>2199</v>
      </c>
      <c r="G304" s="60">
        <v>10</v>
      </c>
      <c r="H304" s="44">
        <v>213159.84</v>
      </c>
    </row>
    <row r="305" spans="1:8" ht="38.25" x14ac:dyDescent="0.25">
      <c r="A305" s="39"/>
      <c r="B305" s="40"/>
      <c r="C305" s="41" t="s">
        <v>79</v>
      </c>
      <c r="D305" s="45">
        <v>1857</v>
      </c>
      <c r="E305" s="42" t="s">
        <v>379</v>
      </c>
      <c r="F305" s="60">
        <v>2199</v>
      </c>
      <c r="G305" s="60">
        <v>3</v>
      </c>
      <c r="H305" s="44">
        <v>487918</v>
      </c>
    </row>
    <row r="306" spans="1:8" ht="25.5" x14ac:dyDescent="0.25">
      <c r="A306" s="39"/>
      <c r="B306" s="40"/>
      <c r="C306" s="41" t="s">
        <v>181</v>
      </c>
      <c r="D306" s="45">
        <v>9453</v>
      </c>
      <c r="E306" s="42" t="s">
        <v>111</v>
      </c>
      <c r="F306" s="60">
        <v>2115</v>
      </c>
      <c r="G306" s="60">
        <v>10</v>
      </c>
      <c r="H306" s="44">
        <v>38001.5</v>
      </c>
    </row>
    <row r="307" spans="1:8" ht="25.5" x14ac:dyDescent="0.25">
      <c r="A307" s="39"/>
      <c r="B307" s="40"/>
      <c r="C307" s="41" t="s">
        <v>182</v>
      </c>
      <c r="D307" s="45">
        <v>6559</v>
      </c>
      <c r="E307" s="42" t="s">
        <v>112</v>
      </c>
      <c r="F307" s="60">
        <v>2115</v>
      </c>
      <c r="G307" s="60">
        <v>10</v>
      </c>
      <c r="H307" s="44">
        <v>780113.2</v>
      </c>
    </row>
    <row r="308" spans="1:8" ht="38.25" x14ac:dyDescent="0.25">
      <c r="A308" s="39"/>
      <c r="B308" s="40"/>
      <c r="C308" s="41" t="s">
        <v>183</v>
      </c>
      <c r="D308" s="45">
        <v>8771</v>
      </c>
      <c r="E308" s="42" t="s">
        <v>114</v>
      </c>
      <c r="F308" s="60">
        <v>2115</v>
      </c>
      <c r="G308" s="60">
        <v>10</v>
      </c>
      <c r="H308" s="44">
        <v>186179.74</v>
      </c>
    </row>
    <row r="309" spans="1:8" ht="38.25" x14ac:dyDescent="0.25">
      <c r="A309" s="39"/>
      <c r="B309" s="40"/>
      <c r="C309" s="41" t="s">
        <v>184</v>
      </c>
      <c r="D309" s="45">
        <v>1429</v>
      </c>
      <c r="E309" s="42" t="s">
        <v>115</v>
      </c>
      <c r="F309" s="60">
        <v>2179</v>
      </c>
      <c r="G309" s="60">
        <v>7</v>
      </c>
      <c r="H309" s="44">
        <v>354224.84</v>
      </c>
    </row>
    <row r="310" spans="1:8" ht="38.25" x14ac:dyDescent="0.25">
      <c r="A310" s="39"/>
      <c r="B310" s="40"/>
      <c r="C310" s="41" t="s">
        <v>184</v>
      </c>
      <c r="D310" s="45">
        <v>1429</v>
      </c>
      <c r="E310" s="42" t="s">
        <v>115</v>
      </c>
      <c r="F310" s="60">
        <v>2199</v>
      </c>
      <c r="G310" s="60">
        <v>7</v>
      </c>
      <c r="H310" s="44">
        <v>19651.16</v>
      </c>
    </row>
    <row r="311" spans="1:8" ht="25.5" x14ac:dyDescent="0.25">
      <c r="A311" s="39"/>
      <c r="B311" s="40"/>
      <c r="C311" s="41" t="s">
        <v>185</v>
      </c>
      <c r="D311" s="45">
        <v>4216</v>
      </c>
      <c r="E311" s="42" t="s">
        <v>116</v>
      </c>
      <c r="F311" s="60">
        <v>2115</v>
      </c>
      <c r="G311" s="60">
        <v>10</v>
      </c>
      <c r="H311" s="44">
        <v>308522.46999999997</v>
      </c>
    </row>
    <row r="312" spans="1:8" ht="38.25" x14ac:dyDescent="0.25">
      <c r="A312" s="39"/>
      <c r="B312" s="40"/>
      <c r="C312" s="41" t="s">
        <v>186</v>
      </c>
      <c r="D312" s="45">
        <v>4948</v>
      </c>
      <c r="E312" s="42" t="s">
        <v>117</v>
      </c>
      <c r="F312" s="60">
        <v>2199</v>
      </c>
      <c r="G312" s="60">
        <v>3</v>
      </c>
      <c r="H312" s="44">
        <v>195818.09</v>
      </c>
    </row>
    <row r="313" spans="1:8" ht="38.25" x14ac:dyDescent="0.25">
      <c r="A313" s="39"/>
      <c r="B313" s="40"/>
      <c r="C313" s="41" t="s">
        <v>187</v>
      </c>
      <c r="D313" s="45">
        <v>3054</v>
      </c>
      <c r="E313" s="42" t="s">
        <v>437</v>
      </c>
      <c r="F313" s="60">
        <v>2115</v>
      </c>
      <c r="G313" s="60">
        <v>10</v>
      </c>
      <c r="H313" s="44">
        <v>483</v>
      </c>
    </row>
    <row r="314" spans="1:8" ht="18" x14ac:dyDescent="0.25">
      <c r="A314" s="39"/>
      <c r="B314" s="40"/>
      <c r="C314" s="41" t="s">
        <v>20</v>
      </c>
      <c r="D314" s="45">
        <v>8359</v>
      </c>
      <c r="E314" s="42" t="s">
        <v>359</v>
      </c>
      <c r="F314" s="60">
        <v>2117</v>
      </c>
      <c r="G314" s="60">
        <v>3</v>
      </c>
      <c r="H314" s="44">
        <v>21590290</v>
      </c>
    </row>
    <row r="315" spans="1:8" ht="25.5" x14ac:dyDescent="0.25">
      <c r="A315" s="39"/>
      <c r="B315" s="40"/>
      <c r="C315" s="41" t="s">
        <v>150</v>
      </c>
      <c r="D315" s="45">
        <v>1360</v>
      </c>
      <c r="E315" s="42" t="s">
        <v>438</v>
      </c>
      <c r="F315" s="60">
        <v>2179</v>
      </c>
      <c r="G315" s="60">
        <v>15</v>
      </c>
      <c r="H315" s="44">
        <v>453998</v>
      </c>
    </row>
    <row r="316" spans="1:8" ht="25.5" x14ac:dyDescent="0.25">
      <c r="A316" s="39"/>
      <c r="B316" s="40"/>
      <c r="C316" s="41" t="s">
        <v>150</v>
      </c>
      <c r="D316" s="45">
        <v>1360</v>
      </c>
      <c r="E316" s="42" t="s">
        <v>438</v>
      </c>
      <c r="F316" s="60">
        <v>2199</v>
      </c>
      <c r="G316" s="60">
        <v>2</v>
      </c>
      <c r="H316" s="44">
        <v>98450</v>
      </c>
    </row>
    <row r="317" spans="1:8" ht="25.5" x14ac:dyDescent="0.25">
      <c r="A317" s="39"/>
      <c r="B317" s="40"/>
      <c r="C317" s="41" t="s">
        <v>150</v>
      </c>
      <c r="D317" s="45">
        <v>1360</v>
      </c>
      <c r="E317" s="42" t="s">
        <v>438</v>
      </c>
      <c r="F317" s="60">
        <v>2199</v>
      </c>
      <c r="G317" s="60">
        <v>3</v>
      </c>
      <c r="H317" s="44">
        <v>561558</v>
      </c>
    </row>
    <row r="318" spans="1:8" ht="25.5" x14ac:dyDescent="0.25">
      <c r="A318" s="39"/>
      <c r="B318" s="40"/>
      <c r="C318" s="41" t="s">
        <v>150</v>
      </c>
      <c r="D318" s="45">
        <v>1360</v>
      </c>
      <c r="E318" s="42" t="s">
        <v>438</v>
      </c>
      <c r="F318" s="60">
        <v>2199</v>
      </c>
      <c r="G318" s="60">
        <v>10</v>
      </c>
      <c r="H318" s="44">
        <v>10748.439999999999</v>
      </c>
    </row>
    <row r="319" spans="1:8" ht="25.5" x14ac:dyDescent="0.25">
      <c r="A319" s="39"/>
      <c r="B319" s="40"/>
      <c r="C319" s="41" t="s">
        <v>150</v>
      </c>
      <c r="D319" s="45">
        <v>1360</v>
      </c>
      <c r="E319" s="42" t="s">
        <v>438</v>
      </c>
      <c r="F319" s="60">
        <v>2199</v>
      </c>
      <c r="G319" s="60">
        <v>11</v>
      </c>
      <c r="H319" s="44">
        <v>12816</v>
      </c>
    </row>
    <row r="320" spans="1:8" ht="25.5" x14ac:dyDescent="0.25">
      <c r="A320" s="39"/>
      <c r="B320" s="40"/>
      <c r="C320" s="41" t="s">
        <v>150</v>
      </c>
      <c r="D320" s="45">
        <v>1360</v>
      </c>
      <c r="E320" s="42" t="s">
        <v>438</v>
      </c>
      <c r="F320" s="60">
        <v>2199</v>
      </c>
      <c r="G320" s="60">
        <v>80</v>
      </c>
      <c r="H320" s="44">
        <v>15981</v>
      </c>
    </row>
    <row r="321" spans="1:8" ht="25.5" x14ac:dyDescent="0.25">
      <c r="A321" s="39"/>
      <c r="B321" s="40"/>
      <c r="C321" s="41" t="s">
        <v>150</v>
      </c>
      <c r="D321" s="45">
        <v>1481</v>
      </c>
      <c r="E321" s="42" t="s">
        <v>130</v>
      </c>
      <c r="F321" s="60">
        <v>2115</v>
      </c>
      <c r="G321" s="60">
        <v>10</v>
      </c>
      <c r="H321" s="44">
        <v>640</v>
      </c>
    </row>
    <row r="322" spans="1:8" ht="25.5" x14ac:dyDescent="0.25">
      <c r="A322" s="39"/>
      <c r="B322" s="40"/>
      <c r="C322" s="41" t="s">
        <v>150</v>
      </c>
      <c r="D322" s="45">
        <v>1661</v>
      </c>
      <c r="E322" s="42" t="s">
        <v>125</v>
      </c>
      <c r="F322" s="60">
        <v>2115</v>
      </c>
      <c r="G322" s="60">
        <v>10</v>
      </c>
      <c r="H322" s="44">
        <v>537</v>
      </c>
    </row>
    <row r="323" spans="1:8" ht="25.5" x14ac:dyDescent="0.25">
      <c r="A323" s="39"/>
      <c r="B323" s="40"/>
      <c r="C323" s="41" t="s">
        <v>150</v>
      </c>
      <c r="D323" s="45">
        <v>2014</v>
      </c>
      <c r="E323" s="42" t="s">
        <v>390</v>
      </c>
      <c r="F323" s="60">
        <v>2179</v>
      </c>
      <c r="G323" s="60">
        <v>7</v>
      </c>
      <c r="H323" s="44">
        <v>9463.23</v>
      </c>
    </row>
    <row r="324" spans="1:8" ht="25.5" x14ac:dyDescent="0.25">
      <c r="A324" s="39"/>
      <c r="B324" s="40"/>
      <c r="C324" s="41" t="s">
        <v>150</v>
      </c>
      <c r="D324" s="45">
        <v>2126</v>
      </c>
      <c r="E324" s="42" t="s">
        <v>393</v>
      </c>
      <c r="F324" s="60">
        <v>1123</v>
      </c>
      <c r="G324" s="60">
        <v>3</v>
      </c>
      <c r="H324" s="44">
        <v>781796</v>
      </c>
    </row>
    <row r="325" spans="1:8" ht="25.5" x14ac:dyDescent="0.25">
      <c r="A325" s="39"/>
      <c r="B325" s="40"/>
      <c r="C325" s="41" t="s">
        <v>150</v>
      </c>
      <c r="D325" s="45">
        <v>2126</v>
      </c>
      <c r="E325" s="42" t="s">
        <v>393</v>
      </c>
      <c r="F325" s="60">
        <v>2117</v>
      </c>
      <c r="G325" s="60">
        <v>3</v>
      </c>
      <c r="H325" s="44">
        <v>1900784</v>
      </c>
    </row>
    <row r="326" spans="1:8" ht="25.5" x14ac:dyDescent="0.25">
      <c r="A326" s="39"/>
      <c r="B326" s="40"/>
      <c r="C326" s="41" t="s">
        <v>150</v>
      </c>
      <c r="D326" s="45">
        <v>2868</v>
      </c>
      <c r="E326" s="42" t="s">
        <v>483</v>
      </c>
      <c r="F326" s="60">
        <v>2115</v>
      </c>
      <c r="G326" s="60">
        <v>10</v>
      </c>
      <c r="H326" s="44">
        <v>4097</v>
      </c>
    </row>
    <row r="327" spans="1:8" ht="25.5" x14ac:dyDescent="0.25">
      <c r="A327" s="39"/>
      <c r="B327" s="40"/>
      <c r="C327" s="41" t="s">
        <v>150</v>
      </c>
      <c r="D327" s="45">
        <v>2894</v>
      </c>
      <c r="E327" s="42" t="s">
        <v>137</v>
      </c>
      <c r="F327" s="60">
        <v>2115</v>
      </c>
      <c r="G327" s="60">
        <v>10</v>
      </c>
      <c r="H327" s="44">
        <v>57728.759999999995</v>
      </c>
    </row>
    <row r="328" spans="1:8" ht="25.5" x14ac:dyDescent="0.25">
      <c r="A328" s="39"/>
      <c r="B328" s="40"/>
      <c r="C328" s="41" t="s">
        <v>150</v>
      </c>
      <c r="D328" s="45">
        <v>2894</v>
      </c>
      <c r="E328" s="42" t="s">
        <v>137</v>
      </c>
      <c r="F328" s="60">
        <v>2179</v>
      </c>
      <c r="G328" s="60">
        <v>10</v>
      </c>
      <c r="H328" s="44">
        <v>484019</v>
      </c>
    </row>
    <row r="329" spans="1:8" ht="25.5" x14ac:dyDescent="0.25">
      <c r="A329" s="39"/>
      <c r="B329" s="40"/>
      <c r="C329" s="41" t="s">
        <v>150</v>
      </c>
      <c r="D329" s="45">
        <v>3973</v>
      </c>
      <c r="E329" s="42" t="s">
        <v>483</v>
      </c>
      <c r="F329" s="60">
        <v>2115</v>
      </c>
      <c r="G329" s="60">
        <v>10</v>
      </c>
      <c r="H329" s="44">
        <v>24055</v>
      </c>
    </row>
    <row r="330" spans="1:8" ht="25.5" x14ac:dyDescent="0.25">
      <c r="A330" s="39"/>
      <c r="B330" s="40"/>
      <c r="C330" s="41" t="s">
        <v>150</v>
      </c>
      <c r="D330" s="45">
        <v>4517</v>
      </c>
      <c r="E330" s="42" t="s">
        <v>483</v>
      </c>
      <c r="F330" s="60">
        <v>2115</v>
      </c>
      <c r="G330" s="60">
        <v>10</v>
      </c>
      <c r="H330" s="44">
        <v>1482</v>
      </c>
    </row>
    <row r="331" spans="1:8" ht="25.5" x14ac:dyDescent="0.25">
      <c r="A331" s="39"/>
      <c r="B331" s="40"/>
      <c r="C331" s="41" t="s">
        <v>150</v>
      </c>
      <c r="D331" s="45">
        <v>4523</v>
      </c>
      <c r="E331" s="42" t="s">
        <v>128</v>
      </c>
      <c r="F331" s="60">
        <v>2115</v>
      </c>
      <c r="G331" s="60">
        <v>10</v>
      </c>
      <c r="H331" s="44">
        <v>45304</v>
      </c>
    </row>
    <row r="332" spans="1:8" ht="25.5" x14ac:dyDescent="0.25">
      <c r="A332" s="39"/>
      <c r="B332" s="40"/>
      <c r="C332" s="41" t="s">
        <v>150</v>
      </c>
      <c r="D332" s="45">
        <v>4547</v>
      </c>
      <c r="E332" s="42" t="s">
        <v>127</v>
      </c>
      <c r="F332" s="60">
        <v>2115</v>
      </c>
      <c r="G332" s="60">
        <v>10</v>
      </c>
      <c r="H332" s="44">
        <v>46544</v>
      </c>
    </row>
    <row r="333" spans="1:8" ht="25.5" x14ac:dyDescent="0.25">
      <c r="A333" s="39"/>
      <c r="B333" s="40"/>
      <c r="C333" s="41" t="s">
        <v>150</v>
      </c>
      <c r="D333" s="45">
        <v>4697</v>
      </c>
      <c r="E333" s="42" t="s">
        <v>126</v>
      </c>
      <c r="F333" s="60">
        <v>2115</v>
      </c>
      <c r="G333" s="60">
        <v>10</v>
      </c>
      <c r="H333" s="44">
        <v>7995</v>
      </c>
    </row>
    <row r="334" spans="1:8" ht="38.25" x14ac:dyDescent="0.25">
      <c r="A334" s="39"/>
      <c r="B334" s="40"/>
      <c r="C334" s="41" t="s">
        <v>150</v>
      </c>
      <c r="D334" s="45">
        <v>4800</v>
      </c>
      <c r="E334" s="42" t="s">
        <v>124</v>
      </c>
      <c r="F334" s="60">
        <v>2115</v>
      </c>
      <c r="G334" s="60">
        <v>10</v>
      </c>
      <c r="H334" s="44">
        <v>2266</v>
      </c>
    </row>
    <row r="335" spans="1:8" ht="25.5" x14ac:dyDescent="0.25">
      <c r="A335" s="39"/>
      <c r="B335" s="40"/>
      <c r="C335" s="41" t="s">
        <v>150</v>
      </c>
      <c r="D335" s="45">
        <v>5046</v>
      </c>
      <c r="E335" s="42" t="s">
        <v>123</v>
      </c>
      <c r="F335" s="60">
        <v>2115</v>
      </c>
      <c r="G335" s="60">
        <v>10</v>
      </c>
      <c r="H335" s="44">
        <v>874</v>
      </c>
    </row>
    <row r="336" spans="1:8" ht="25.5" x14ac:dyDescent="0.25">
      <c r="A336" s="39"/>
      <c r="B336" s="40"/>
      <c r="C336" s="41" t="s">
        <v>150</v>
      </c>
      <c r="D336" s="45">
        <v>5411</v>
      </c>
      <c r="E336" s="42" t="s">
        <v>439</v>
      </c>
      <c r="F336" s="60">
        <v>2115</v>
      </c>
      <c r="G336" s="60">
        <v>10</v>
      </c>
      <c r="H336" s="44">
        <v>2298</v>
      </c>
    </row>
    <row r="337" spans="1:8" ht="25.5" x14ac:dyDescent="0.25">
      <c r="A337" s="39"/>
      <c r="B337" s="40"/>
      <c r="C337" s="41" t="s">
        <v>150</v>
      </c>
      <c r="D337" s="45">
        <v>5425</v>
      </c>
      <c r="E337" s="42" t="s">
        <v>131</v>
      </c>
      <c r="F337" s="60">
        <v>2115</v>
      </c>
      <c r="G337" s="60">
        <v>10</v>
      </c>
      <c r="H337" s="44">
        <v>340</v>
      </c>
    </row>
    <row r="338" spans="1:8" ht="18" x14ac:dyDescent="0.25">
      <c r="A338" s="39"/>
      <c r="B338" s="40"/>
      <c r="C338" s="41" t="s">
        <v>150</v>
      </c>
      <c r="D338" s="45">
        <v>7267</v>
      </c>
      <c r="E338" s="42" t="s">
        <v>484</v>
      </c>
      <c r="F338" s="60">
        <v>2199</v>
      </c>
      <c r="G338" s="60">
        <v>14</v>
      </c>
      <c r="H338" s="44">
        <v>4600</v>
      </c>
    </row>
    <row r="339" spans="1:8" ht="25.5" x14ac:dyDescent="0.25">
      <c r="A339" s="39"/>
      <c r="B339" s="40"/>
      <c r="C339" s="41" t="s">
        <v>150</v>
      </c>
      <c r="D339" s="45">
        <v>7300</v>
      </c>
      <c r="E339" s="42" t="s">
        <v>412</v>
      </c>
      <c r="F339" s="60">
        <v>2118</v>
      </c>
      <c r="G339" s="60">
        <v>13</v>
      </c>
      <c r="H339" s="44">
        <v>144796</v>
      </c>
    </row>
    <row r="340" spans="1:8" ht="18" x14ac:dyDescent="0.25">
      <c r="A340" s="39"/>
      <c r="B340" s="40"/>
      <c r="C340" s="41" t="s">
        <v>150</v>
      </c>
      <c r="D340" s="45">
        <v>7662</v>
      </c>
      <c r="E340" s="42" t="s">
        <v>485</v>
      </c>
      <c r="F340" s="60">
        <v>2199</v>
      </c>
      <c r="G340" s="60">
        <v>3</v>
      </c>
      <c r="H340" s="44">
        <v>5</v>
      </c>
    </row>
    <row r="341" spans="1:8" ht="25.5" x14ac:dyDescent="0.25">
      <c r="A341" s="39"/>
      <c r="B341" s="40"/>
      <c r="C341" s="41" t="s">
        <v>150</v>
      </c>
      <c r="D341" s="45">
        <v>7728</v>
      </c>
      <c r="E341" s="42" t="s">
        <v>134</v>
      </c>
      <c r="F341" s="60">
        <v>2115</v>
      </c>
      <c r="G341" s="60">
        <v>10</v>
      </c>
      <c r="H341" s="44">
        <v>366</v>
      </c>
    </row>
    <row r="342" spans="1:8" ht="25.5" x14ac:dyDescent="0.25">
      <c r="A342" s="39"/>
      <c r="B342" s="40"/>
      <c r="C342" s="41" t="s">
        <v>150</v>
      </c>
      <c r="D342" s="45">
        <v>8117</v>
      </c>
      <c r="E342" s="42" t="s">
        <v>135</v>
      </c>
      <c r="F342" s="60">
        <v>2115</v>
      </c>
      <c r="G342" s="60">
        <v>10</v>
      </c>
      <c r="H342" s="44">
        <v>14501</v>
      </c>
    </row>
    <row r="343" spans="1:8" ht="18" x14ac:dyDescent="0.25">
      <c r="A343" s="39"/>
      <c r="B343" s="40"/>
      <c r="C343" s="41" t="s">
        <v>150</v>
      </c>
      <c r="D343" s="45">
        <v>8278</v>
      </c>
      <c r="E343" s="42" t="s">
        <v>129</v>
      </c>
      <c r="F343" s="60">
        <v>2115</v>
      </c>
      <c r="G343" s="60">
        <v>10</v>
      </c>
      <c r="H343" s="44">
        <v>2290</v>
      </c>
    </row>
    <row r="344" spans="1:8" ht="18" x14ac:dyDescent="0.25">
      <c r="A344" s="39"/>
      <c r="B344" s="40"/>
      <c r="C344" s="41"/>
      <c r="D344" s="45"/>
      <c r="E344" s="42"/>
      <c r="F344" s="60"/>
      <c r="G344" s="60"/>
      <c r="H344" s="44"/>
    </row>
    <row r="345" spans="1:8" ht="15.75" x14ac:dyDescent="0.3">
      <c r="A345" s="81"/>
      <c r="B345" s="81"/>
      <c r="C345" s="81"/>
      <c r="D345" s="81"/>
      <c r="E345" s="81" t="s">
        <v>188</v>
      </c>
      <c r="F345" s="81">
        <f t="shared" ref="F345:G345" si="11">+F227+F12</f>
        <v>12409395841.009998</v>
      </c>
      <c r="G345" s="81">
        <f t="shared" si="11"/>
        <v>12158085400.219999</v>
      </c>
      <c r="H345" s="81">
        <f>+H227+H12</f>
        <v>112765310.25</v>
      </c>
    </row>
    <row r="346" spans="1:8" ht="18" x14ac:dyDescent="0.35">
      <c r="A346" s="35"/>
      <c r="B346" s="35"/>
      <c r="C346" s="35"/>
      <c r="D346" s="35"/>
      <c r="E346" s="42"/>
      <c r="F346" s="47"/>
      <c r="G346" s="48"/>
      <c r="H346" s="47"/>
    </row>
    <row r="347" spans="1:8" x14ac:dyDescent="0.25">
      <c r="A347" s="49" t="s">
        <v>189</v>
      </c>
      <c r="B347" s="49"/>
      <c r="C347" s="49"/>
      <c r="D347" s="49"/>
      <c r="E347" s="61"/>
      <c r="F347" s="62"/>
      <c r="G347" s="63"/>
      <c r="H347" s="62"/>
    </row>
    <row r="348" spans="1:8" x14ac:dyDescent="0.25">
      <c r="A348" s="49" t="s">
        <v>190</v>
      </c>
      <c r="B348" s="49"/>
      <c r="C348" s="49"/>
      <c r="D348" s="49"/>
      <c r="E348" s="61"/>
      <c r="F348" s="62"/>
      <c r="G348" s="63"/>
      <c r="H348" s="62"/>
    </row>
    <row r="349" spans="1:8" x14ac:dyDescent="0.25">
      <c r="A349" s="49"/>
      <c r="B349" s="49"/>
      <c r="C349" s="49"/>
      <c r="D349" s="49"/>
      <c r="E349" s="61"/>
      <c r="F349" s="62"/>
      <c r="G349" s="63"/>
      <c r="H349" s="62"/>
    </row>
    <row r="350" spans="1:8" x14ac:dyDescent="0.25">
      <c r="A350" s="49"/>
      <c r="B350" s="49">
        <v>1.1000000000000001</v>
      </c>
      <c r="C350" s="49" t="s">
        <v>487</v>
      </c>
      <c r="D350" s="49"/>
      <c r="E350" s="61"/>
      <c r="F350" s="62"/>
      <c r="G350" s="63"/>
      <c r="H350" s="62"/>
    </row>
    <row r="351" spans="1:8" x14ac:dyDescent="0.25">
      <c r="A351" s="49"/>
      <c r="B351" s="49"/>
      <c r="C351" s="49" t="s">
        <v>488</v>
      </c>
      <c r="D351" s="49"/>
      <c r="E351" s="61"/>
      <c r="F351" s="62"/>
      <c r="G351" s="63"/>
      <c r="H351" s="62"/>
    </row>
    <row r="352" spans="1:8" x14ac:dyDescent="0.25">
      <c r="A352" s="49"/>
      <c r="B352" s="49">
        <v>1.2</v>
      </c>
      <c r="C352" s="49" t="s">
        <v>489</v>
      </c>
      <c r="D352" s="49"/>
      <c r="E352" s="61"/>
      <c r="F352" s="62"/>
      <c r="G352" s="63"/>
      <c r="H352" s="62"/>
    </row>
    <row r="353" spans="1:8" x14ac:dyDescent="0.25">
      <c r="A353" s="49"/>
      <c r="B353" s="49"/>
      <c r="C353" s="49" t="s">
        <v>486</v>
      </c>
      <c r="D353" s="49"/>
      <c r="E353" s="61"/>
      <c r="F353" s="62"/>
      <c r="G353" s="63"/>
      <c r="H353" s="62"/>
    </row>
    <row r="354" spans="1:8" x14ac:dyDescent="0.25">
      <c r="A354" s="49"/>
      <c r="B354" s="49">
        <v>1.3</v>
      </c>
      <c r="C354" s="49" t="s">
        <v>191</v>
      </c>
      <c r="D354" s="49"/>
      <c r="E354" s="61"/>
      <c r="F354" s="62"/>
      <c r="G354" s="63"/>
      <c r="H354" s="62"/>
    </row>
    <row r="355" spans="1:8" x14ac:dyDescent="0.25">
      <c r="A355" s="49"/>
      <c r="B355" s="49">
        <v>1.4</v>
      </c>
      <c r="C355" s="49" t="s">
        <v>490</v>
      </c>
      <c r="D355" s="49"/>
      <c r="E355" s="61"/>
      <c r="F355" s="62"/>
      <c r="G355" s="63"/>
      <c r="H355" s="62"/>
    </row>
    <row r="356" spans="1:8" x14ac:dyDescent="0.25">
      <c r="A356" s="49"/>
      <c r="B356" s="49"/>
      <c r="C356" s="49" t="s">
        <v>491</v>
      </c>
      <c r="D356" s="49"/>
      <c r="E356" s="61"/>
      <c r="F356" s="62"/>
      <c r="G356" s="63"/>
      <c r="H356" s="62"/>
    </row>
    <row r="357" spans="1:8" x14ac:dyDescent="0.25">
      <c r="A357" s="49"/>
      <c r="B357" s="49"/>
      <c r="D357" s="49"/>
      <c r="E357" s="61"/>
      <c r="F357" s="62"/>
      <c r="G357" s="63"/>
      <c r="H357" s="62"/>
    </row>
    <row r="358" spans="1:8" x14ac:dyDescent="0.25">
      <c r="A358" s="49" t="s">
        <v>192</v>
      </c>
      <c r="B358" s="49"/>
      <c r="C358" s="49"/>
      <c r="D358" s="49"/>
      <c r="E358" s="61"/>
      <c r="F358" s="62"/>
      <c r="G358" s="63"/>
      <c r="H358" s="62"/>
    </row>
    <row r="359" spans="1:8" x14ac:dyDescent="0.25">
      <c r="A359" s="64"/>
      <c r="B359" s="64"/>
      <c r="C359" s="49" t="s">
        <v>492</v>
      </c>
      <c r="D359" s="49"/>
      <c r="E359" s="61"/>
      <c r="F359" s="62"/>
      <c r="G359" s="63"/>
      <c r="H359" s="62"/>
    </row>
    <row r="360" spans="1:8" x14ac:dyDescent="0.25">
      <c r="A360" s="49"/>
      <c r="B360" s="49"/>
      <c r="C360" s="49" t="s">
        <v>193</v>
      </c>
      <c r="D360" s="49"/>
      <c r="E360" s="61"/>
      <c r="F360" s="62"/>
      <c r="G360" s="63"/>
      <c r="H360" s="62"/>
    </row>
    <row r="361" spans="1:8" x14ac:dyDescent="0.25">
      <c r="A361" s="49"/>
      <c r="B361" s="49"/>
      <c r="C361" s="49"/>
      <c r="D361" s="49"/>
      <c r="E361" s="61"/>
      <c r="F361" s="62"/>
      <c r="G361" s="63"/>
      <c r="H361" s="62"/>
    </row>
    <row r="362" spans="1:8" x14ac:dyDescent="0.25">
      <c r="A362" s="49" t="s">
        <v>493</v>
      </c>
      <c r="B362" s="49"/>
      <c r="C362" s="49"/>
      <c r="D362" s="49"/>
      <c r="E362" s="61"/>
      <c r="F362" s="62"/>
      <c r="G362" s="63"/>
      <c r="H362" s="62"/>
    </row>
    <row r="363" spans="1:8" x14ac:dyDescent="0.25">
      <c r="A363" s="49"/>
      <c r="B363" s="49"/>
      <c r="C363" s="49"/>
      <c r="D363" s="49"/>
      <c r="E363" s="61"/>
      <c r="F363" s="62"/>
      <c r="G363" s="63"/>
      <c r="H363" s="62"/>
    </row>
    <row r="364" spans="1:8" x14ac:dyDescent="0.25">
      <c r="A364" s="49" t="s">
        <v>494</v>
      </c>
      <c r="B364" s="49"/>
      <c r="C364" s="49"/>
      <c r="D364" s="49"/>
      <c r="E364" s="61"/>
      <c r="F364" s="62"/>
      <c r="G364" s="63"/>
      <c r="H364" s="62"/>
    </row>
    <row r="365" spans="1:8" x14ac:dyDescent="0.25">
      <c r="A365" s="49"/>
      <c r="B365" s="49"/>
      <c r="C365" s="49"/>
      <c r="D365" s="49"/>
      <c r="E365" s="61"/>
      <c r="F365" s="62"/>
      <c r="G365" s="63"/>
      <c r="H365" s="62"/>
    </row>
    <row r="366" spans="1:8" x14ac:dyDescent="0.25">
      <c r="A366" s="49" t="s">
        <v>495</v>
      </c>
      <c r="B366" s="49"/>
      <c r="C366" s="49"/>
      <c r="D366" s="49"/>
      <c r="E366" s="61"/>
      <c r="F366" s="62"/>
      <c r="G366" s="63"/>
      <c r="H366" s="62"/>
    </row>
    <row r="367" spans="1:8" x14ac:dyDescent="0.25">
      <c r="A367" s="49"/>
      <c r="B367" s="49" t="s">
        <v>496</v>
      </c>
      <c r="C367" s="49"/>
      <c r="D367" s="49"/>
      <c r="E367" s="61"/>
      <c r="F367" s="62"/>
      <c r="G367" s="63"/>
      <c r="H367" s="62"/>
    </row>
    <row r="368" spans="1:8" x14ac:dyDescent="0.25">
      <c r="A368" s="49"/>
      <c r="B368" s="49"/>
      <c r="C368" s="49"/>
      <c r="D368" s="49"/>
      <c r="E368" s="61"/>
      <c r="F368" s="62"/>
      <c r="G368" s="63"/>
      <c r="H368" s="62"/>
    </row>
    <row r="369" spans="1:8" x14ac:dyDescent="0.25">
      <c r="A369" s="49"/>
      <c r="B369" s="49"/>
      <c r="C369" s="49"/>
      <c r="D369" s="49"/>
      <c r="E369" s="61"/>
      <c r="F369" s="62"/>
      <c r="G369" s="63"/>
      <c r="H369" s="62"/>
    </row>
    <row r="370" spans="1:8" x14ac:dyDescent="0.25">
      <c r="A370" s="49"/>
      <c r="B370" s="49"/>
      <c r="C370" s="49"/>
      <c r="D370" s="49"/>
      <c r="E370" s="61"/>
      <c r="F370" s="62"/>
      <c r="G370" s="63"/>
      <c r="H370" s="62"/>
    </row>
    <row r="371" spans="1:8" x14ac:dyDescent="0.25">
      <c r="A371" s="49"/>
      <c r="B371" s="49"/>
      <c r="C371" s="49"/>
      <c r="D371" s="49"/>
      <c r="E371" s="61"/>
      <c r="F371" s="62"/>
      <c r="G371" s="63"/>
      <c r="H371" s="62"/>
    </row>
    <row r="372" spans="1:8" x14ac:dyDescent="0.25">
      <c r="A372" s="49" t="s">
        <v>194</v>
      </c>
      <c r="B372" s="49"/>
      <c r="C372" s="49"/>
      <c r="D372" s="49"/>
      <c r="E372" s="61"/>
      <c r="F372" s="62"/>
      <c r="G372" s="63"/>
      <c r="H372" s="62"/>
    </row>
    <row r="373" spans="1:8" x14ac:dyDescent="0.25">
      <c r="A373" s="49"/>
      <c r="B373" s="49"/>
      <c r="C373" s="49"/>
      <c r="D373" s="49"/>
      <c r="E373" s="61"/>
      <c r="F373" s="62"/>
      <c r="G373" s="63"/>
      <c r="H373" s="62"/>
    </row>
    <row r="374" spans="1:8" x14ac:dyDescent="0.25">
      <c r="A374" s="49" t="s">
        <v>195</v>
      </c>
      <c r="B374" s="49"/>
      <c r="C374" s="49"/>
      <c r="D374" s="49"/>
      <c r="E374" s="71" t="s">
        <v>196</v>
      </c>
      <c r="F374" s="71"/>
      <c r="G374" s="71"/>
      <c r="H374" s="71"/>
    </row>
    <row r="375" spans="1:8" x14ac:dyDescent="0.25">
      <c r="A375" s="49"/>
      <c r="B375" s="49"/>
      <c r="C375" s="49"/>
      <c r="D375" s="49"/>
      <c r="E375" s="61"/>
      <c r="F375" s="62"/>
      <c r="G375" s="63"/>
      <c r="H375" s="62"/>
    </row>
    <row r="376" spans="1:8" x14ac:dyDescent="0.25">
      <c r="A376" s="49"/>
      <c r="B376" s="49"/>
      <c r="C376" s="49" t="s">
        <v>197</v>
      </c>
      <c r="D376" s="49"/>
      <c r="E376" s="65">
        <v>2112</v>
      </c>
      <c r="F376" s="63" t="s">
        <v>198</v>
      </c>
      <c r="G376" s="63"/>
      <c r="H376" s="66"/>
    </row>
    <row r="377" spans="1:8" x14ac:dyDescent="0.25">
      <c r="A377" s="49"/>
      <c r="B377" s="49"/>
      <c r="C377" s="49" t="s">
        <v>199</v>
      </c>
      <c r="D377" s="49"/>
      <c r="E377" s="65">
        <v>2114</v>
      </c>
      <c r="F377" s="63" t="s">
        <v>200</v>
      </c>
      <c r="G377" s="63"/>
      <c r="H377" s="62"/>
    </row>
    <row r="378" spans="1:8" x14ac:dyDescent="0.25">
      <c r="A378" s="49"/>
      <c r="B378" s="49"/>
      <c r="C378" s="49" t="s">
        <v>201</v>
      </c>
      <c r="D378" s="49"/>
      <c r="E378" s="65">
        <v>2115</v>
      </c>
      <c r="F378" s="63" t="s">
        <v>202</v>
      </c>
      <c r="G378" s="63"/>
      <c r="H378" s="66"/>
    </row>
    <row r="379" spans="1:8" x14ac:dyDescent="0.25">
      <c r="A379" s="49"/>
      <c r="B379" s="49"/>
      <c r="C379" s="49" t="s">
        <v>203</v>
      </c>
      <c r="D379" s="49"/>
      <c r="E379" s="65">
        <v>2117</v>
      </c>
      <c r="F379" s="63" t="s">
        <v>204</v>
      </c>
      <c r="G379" s="63"/>
      <c r="H379" s="49"/>
    </row>
    <row r="380" spans="1:8" x14ac:dyDescent="0.25">
      <c r="A380" s="49"/>
      <c r="B380" s="49"/>
      <c r="C380" s="49" t="s">
        <v>205</v>
      </c>
      <c r="D380" s="49"/>
      <c r="E380" s="65">
        <v>2119</v>
      </c>
      <c r="F380" s="63" t="s">
        <v>206</v>
      </c>
      <c r="G380" s="63"/>
      <c r="H380" s="49"/>
    </row>
    <row r="381" spans="1:8" x14ac:dyDescent="0.25">
      <c r="A381" s="49"/>
      <c r="B381" s="49"/>
      <c r="C381" s="49" t="s">
        <v>207</v>
      </c>
      <c r="D381" s="49"/>
      <c r="E381" s="65">
        <v>2179</v>
      </c>
      <c r="F381" s="63" t="s">
        <v>208</v>
      </c>
      <c r="G381" s="63"/>
      <c r="H381" s="49"/>
    </row>
    <row r="382" spans="1:8" x14ac:dyDescent="0.25">
      <c r="A382" s="49"/>
      <c r="B382" s="49"/>
      <c r="C382" s="49" t="s">
        <v>209</v>
      </c>
      <c r="D382" s="49"/>
      <c r="E382" s="65">
        <v>2199</v>
      </c>
      <c r="F382" s="63" t="s">
        <v>210</v>
      </c>
      <c r="G382" s="63"/>
      <c r="H382" s="66"/>
    </row>
    <row r="383" spans="1:8" x14ac:dyDescent="0.25">
      <c r="A383" s="49"/>
      <c r="B383" s="49"/>
      <c r="C383" s="49" t="s">
        <v>211</v>
      </c>
      <c r="D383" s="49"/>
      <c r="E383" s="67"/>
      <c r="F383" s="49"/>
      <c r="G383" s="63"/>
      <c r="H383" s="49"/>
    </row>
    <row r="384" spans="1:8" x14ac:dyDescent="0.25">
      <c r="A384" s="49"/>
      <c r="B384" s="49"/>
      <c r="C384" s="49" t="s">
        <v>212</v>
      </c>
      <c r="D384" s="49"/>
      <c r="E384" s="65"/>
      <c r="F384" s="68"/>
      <c r="G384" s="63"/>
      <c r="H384" s="49"/>
    </row>
    <row r="385" spans="1:8" x14ac:dyDescent="0.25">
      <c r="A385" s="49"/>
      <c r="B385" s="49"/>
      <c r="C385" s="49" t="s">
        <v>213</v>
      </c>
      <c r="D385" s="49"/>
      <c r="E385" s="61"/>
      <c r="F385" s="68"/>
      <c r="G385" s="63"/>
      <c r="H385" s="49"/>
    </row>
    <row r="386" spans="1:8" x14ac:dyDescent="0.25">
      <c r="A386" s="49"/>
      <c r="B386" s="49"/>
      <c r="C386" s="49" t="s">
        <v>214</v>
      </c>
      <c r="D386" s="49"/>
      <c r="E386" s="61"/>
      <c r="F386" s="68"/>
      <c r="G386" s="63"/>
      <c r="H386" s="49"/>
    </row>
    <row r="387" spans="1:8" x14ac:dyDescent="0.25">
      <c r="A387" s="49"/>
      <c r="B387" s="49"/>
      <c r="C387" s="49" t="s">
        <v>215</v>
      </c>
      <c r="D387" s="49"/>
      <c r="E387" s="61"/>
      <c r="F387" s="62"/>
      <c r="G387" s="63"/>
      <c r="H387" s="49"/>
    </row>
    <row r="388" spans="1:8" x14ac:dyDescent="0.25">
      <c r="A388" s="49"/>
      <c r="B388" s="49"/>
      <c r="C388" s="49" t="s">
        <v>216</v>
      </c>
      <c r="D388" s="49"/>
      <c r="E388" s="61"/>
      <c r="F388" s="62"/>
      <c r="G388" s="63"/>
      <c r="H388" s="49"/>
    </row>
    <row r="389" spans="1:8" x14ac:dyDescent="0.25">
      <c r="A389" s="49"/>
      <c r="B389" s="49"/>
      <c r="C389" s="49" t="s">
        <v>217</v>
      </c>
      <c r="D389" s="49"/>
      <c r="E389" s="61"/>
      <c r="F389" s="62"/>
      <c r="G389" s="63"/>
      <c r="H389" s="49"/>
    </row>
    <row r="390" spans="1:8" x14ac:dyDescent="0.25">
      <c r="A390" s="49"/>
      <c r="B390" s="49"/>
      <c r="C390" s="49" t="s">
        <v>218</v>
      </c>
      <c r="D390" s="49"/>
      <c r="E390" s="61"/>
      <c r="F390" s="62"/>
      <c r="G390" s="63"/>
      <c r="H390" s="49"/>
    </row>
    <row r="391" spans="1:8" x14ac:dyDescent="0.25">
      <c r="A391" s="49"/>
      <c r="B391" s="49"/>
      <c r="C391" s="49" t="s">
        <v>219</v>
      </c>
      <c r="D391" s="49"/>
      <c r="E391" s="61"/>
      <c r="F391" s="62"/>
      <c r="G391" s="63"/>
      <c r="H391" s="49"/>
    </row>
    <row r="392" spans="1:8" x14ac:dyDescent="0.25">
      <c r="A392" s="49"/>
      <c r="B392" s="49"/>
      <c r="C392" s="49" t="s">
        <v>220</v>
      </c>
      <c r="D392" s="49"/>
      <c r="E392" s="61"/>
      <c r="F392" s="62"/>
      <c r="G392" s="63"/>
      <c r="H392" s="49"/>
    </row>
    <row r="393" spans="1:8" x14ac:dyDescent="0.25">
      <c r="A393" s="49"/>
      <c r="B393" s="49"/>
      <c r="C393" s="49" t="s">
        <v>221</v>
      </c>
      <c r="D393" s="49"/>
      <c r="E393" s="61"/>
      <c r="F393" s="62"/>
      <c r="G393" s="63"/>
      <c r="H393" s="49"/>
    </row>
    <row r="394" spans="1:8" x14ac:dyDescent="0.25">
      <c r="A394" s="49"/>
      <c r="B394" s="49"/>
      <c r="C394" s="49" t="s">
        <v>222</v>
      </c>
      <c r="D394" s="49"/>
      <c r="E394" s="61"/>
      <c r="F394" s="62"/>
      <c r="G394" s="63"/>
      <c r="H394" s="49"/>
    </row>
    <row r="395" spans="1:8" x14ac:dyDescent="0.25">
      <c r="A395" s="49"/>
      <c r="B395" s="49"/>
      <c r="C395" s="49" t="s">
        <v>223</v>
      </c>
      <c r="D395" s="49"/>
      <c r="E395" s="61"/>
      <c r="F395" s="62"/>
      <c r="G395" s="63"/>
      <c r="H395" s="49"/>
    </row>
    <row r="396" spans="1:8" x14ac:dyDescent="0.25">
      <c r="A396" s="49"/>
      <c r="B396" s="49"/>
      <c r="C396" s="49" t="s">
        <v>224</v>
      </c>
      <c r="D396" s="49"/>
      <c r="E396" s="61"/>
      <c r="F396" s="62"/>
      <c r="G396" s="63"/>
      <c r="H396" s="49"/>
    </row>
    <row r="397" spans="1:8" x14ac:dyDescent="0.25">
      <c r="A397" s="49"/>
      <c r="B397" s="49"/>
      <c r="C397" s="49" t="s">
        <v>225</v>
      </c>
      <c r="D397" s="49"/>
      <c r="E397" s="61"/>
      <c r="F397" s="62"/>
      <c r="G397" s="63"/>
      <c r="H397" s="49"/>
    </row>
    <row r="398" spans="1:8" x14ac:dyDescent="0.25">
      <c r="A398" s="49"/>
      <c r="B398" s="49"/>
      <c r="C398" s="49" t="s">
        <v>226</v>
      </c>
      <c r="D398" s="49"/>
      <c r="E398" s="61"/>
      <c r="F398" s="62"/>
      <c r="G398" s="63"/>
      <c r="H398" s="49"/>
    </row>
    <row r="399" spans="1:8" x14ac:dyDescent="0.25">
      <c r="A399" s="49"/>
      <c r="B399" s="49"/>
      <c r="C399" s="49" t="s">
        <v>227</v>
      </c>
      <c r="D399" s="49"/>
      <c r="E399" s="61"/>
      <c r="F399" s="62"/>
      <c r="G399" s="63"/>
      <c r="H399" s="49"/>
    </row>
    <row r="400" spans="1:8" x14ac:dyDescent="0.25">
      <c r="A400" s="49"/>
      <c r="B400" s="49"/>
      <c r="C400" s="49" t="s">
        <v>228</v>
      </c>
      <c r="D400" s="49"/>
      <c r="E400" s="61"/>
      <c r="F400" s="62"/>
      <c r="G400" s="63"/>
      <c r="H400" s="49"/>
    </row>
    <row r="401" spans="1:8" x14ac:dyDescent="0.25">
      <c r="A401" s="49"/>
      <c r="B401" s="49"/>
      <c r="C401" s="49" t="s">
        <v>229</v>
      </c>
      <c r="D401" s="49"/>
      <c r="E401" s="61"/>
      <c r="F401" s="62"/>
      <c r="G401" s="63"/>
      <c r="H401" s="49"/>
    </row>
    <row r="402" spans="1:8" x14ac:dyDescent="0.25">
      <c r="A402" s="49"/>
      <c r="B402" s="49"/>
      <c r="C402" s="49" t="s">
        <v>230</v>
      </c>
      <c r="D402" s="49"/>
      <c r="E402" s="61"/>
      <c r="F402" s="62"/>
      <c r="G402" s="63"/>
      <c r="H402" s="49"/>
    </row>
    <row r="403" spans="1:8" x14ac:dyDescent="0.25">
      <c r="A403" s="49"/>
      <c r="B403" s="49"/>
      <c r="C403" s="49" t="s">
        <v>231</v>
      </c>
      <c r="D403" s="49"/>
      <c r="E403" s="61"/>
      <c r="F403" s="62"/>
      <c r="G403" s="63"/>
      <c r="H403" s="49"/>
    </row>
    <row r="404" spans="1:8" x14ac:dyDescent="0.25">
      <c r="A404" s="49"/>
      <c r="B404" s="49"/>
      <c r="C404" s="49" t="s">
        <v>232</v>
      </c>
      <c r="D404" s="49"/>
      <c r="E404" s="61"/>
      <c r="F404" s="62"/>
      <c r="G404" s="63"/>
      <c r="H404" s="49"/>
    </row>
    <row r="405" spans="1:8" x14ac:dyDescent="0.25">
      <c r="A405" s="49"/>
      <c r="B405" s="49"/>
      <c r="C405" s="49" t="s">
        <v>233</v>
      </c>
      <c r="D405" s="49"/>
      <c r="E405" s="61"/>
      <c r="F405" s="62"/>
      <c r="G405" s="63"/>
      <c r="H405" s="49"/>
    </row>
    <row r="406" spans="1:8" x14ac:dyDescent="0.25">
      <c r="A406" s="49"/>
      <c r="B406" s="49"/>
      <c r="C406" s="49" t="s">
        <v>234</v>
      </c>
      <c r="D406" s="49"/>
      <c r="E406" s="61"/>
      <c r="F406" s="62"/>
      <c r="G406" s="63"/>
      <c r="H406" s="49"/>
    </row>
    <row r="407" spans="1:8" x14ac:dyDescent="0.25">
      <c r="A407" s="49"/>
      <c r="B407" s="49"/>
      <c r="C407" s="49" t="s">
        <v>235</v>
      </c>
      <c r="D407" s="49"/>
      <c r="E407" s="61"/>
      <c r="F407" s="62"/>
      <c r="G407" s="63"/>
      <c r="H407" s="49"/>
    </row>
    <row r="408" spans="1:8" x14ac:dyDescent="0.25">
      <c r="A408" s="49"/>
      <c r="B408" s="49"/>
      <c r="C408" s="49" t="s">
        <v>236</v>
      </c>
      <c r="D408" s="49"/>
      <c r="E408" s="61"/>
      <c r="F408" s="62"/>
      <c r="G408" s="63"/>
      <c r="H408" s="49"/>
    </row>
    <row r="409" spans="1:8" x14ac:dyDescent="0.25">
      <c r="A409" s="49"/>
      <c r="B409" s="49"/>
      <c r="C409" s="49" t="s">
        <v>237</v>
      </c>
      <c r="D409" s="49"/>
      <c r="E409" s="61"/>
      <c r="F409" s="62"/>
      <c r="G409" s="63"/>
      <c r="H409" s="49"/>
    </row>
    <row r="410" spans="1:8" x14ac:dyDescent="0.25">
      <c r="A410" s="49"/>
      <c r="B410" s="49"/>
      <c r="C410" s="49" t="s">
        <v>238</v>
      </c>
      <c r="D410" s="49"/>
      <c r="E410" s="61"/>
      <c r="F410" s="62"/>
      <c r="G410" s="63"/>
      <c r="H410" s="49"/>
    </row>
    <row r="411" spans="1:8" x14ac:dyDescent="0.25">
      <c r="A411" s="49"/>
      <c r="B411" s="49"/>
      <c r="C411" s="49" t="s">
        <v>239</v>
      </c>
      <c r="D411" s="49"/>
      <c r="E411" s="61"/>
      <c r="F411" s="62"/>
      <c r="G411" s="63"/>
      <c r="H411" s="49"/>
    </row>
    <row r="412" spans="1:8" x14ac:dyDescent="0.25">
      <c r="A412" s="49"/>
      <c r="B412" s="49"/>
      <c r="C412" s="49" t="s">
        <v>240</v>
      </c>
      <c r="D412" s="49"/>
      <c r="E412" s="61"/>
      <c r="F412" s="62"/>
      <c r="G412" s="63"/>
      <c r="H412" s="49"/>
    </row>
    <row r="413" spans="1:8" x14ac:dyDescent="0.25">
      <c r="A413" s="49"/>
      <c r="B413" s="49"/>
      <c r="C413" s="49" t="s">
        <v>241</v>
      </c>
      <c r="D413" s="49"/>
      <c r="E413" s="61"/>
      <c r="F413" s="62"/>
      <c r="G413" s="63"/>
      <c r="H413" s="49"/>
    </row>
    <row r="414" spans="1:8" x14ac:dyDescent="0.25">
      <c r="A414" s="49"/>
      <c r="B414" s="49"/>
      <c r="C414" s="49" t="s">
        <v>242</v>
      </c>
      <c r="D414" s="49"/>
      <c r="E414" s="61"/>
      <c r="F414" s="62"/>
      <c r="G414" s="63"/>
      <c r="H414" s="49"/>
    </row>
    <row r="415" spans="1:8" x14ac:dyDescent="0.25">
      <c r="A415" s="49"/>
      <c r="B415" s="49"/>
      <c r="C415" s="49" t="s">
        <v>243</v>
      </c>
      <c r="D415" s="49"/>
      <c r="E415" s="61"/>
      <c r="F415" s="62"/>
      <c r="G415" s="63"/>
      <c r="H415" s="49"/>
    </row>
    <row r="416" spans="1:8" x14ac:dyDescent="0.25">
      <c r="A416" s="49"/>
      <c r="B416" s="49"/>
      <c r="C416" s="49" t="s">
        <v>244</v>
      </c>
      <c r="D416" s="49"/>
      <c r="E416" s="61"/>
      <c r="F416" s="62"/>
      <c r="G416" s="63"/>
      <c r="H416" s="49"/>
    </row>
    <row r="417" spans="1:8" x14ac:dyDescent="0.25">
      <c r="A417" s="49"/>
      <c r="B417" s="49"/>
      <c r="C417" s="49" t="s">
        <v>245</v>
      </c>
      <c r="D417" s="49"/>
      <c r="E417" s="61"/>
      <c r="F417" s="62"/>
      <c r="G417" s="63"/>
      <c r="H417" s="49"/>
    </row>
    <row r="418" spans="1:8" x14ac:dyDescent="0.25">
      <c r="A418" s="49"/>
      <c r="B418" s="49"/>
      <c r="C418" s="49" t="s">
        <v>246</v>
      </c>
      <c r="D418" s="49"/>
      <c r="E418" s="61"/>
      <c r="F418" s="62"/>
      <c r="G418" s="63"/>
      <c r="H418" s="49"/>
    </row>
    <row r="419" spans="1:8" x14ac:dyDescent="0.25">
      <c r="A419" s="49"/>
      <c r="B419" s="49"/>
      <c r="C419" s="49" t="s">
        <v>247</v>
      </c>
      <c r="D419" s="49"/>
      <c r="E419" s="61"/>
      <c r="F419" s="62"/>
      <c r="G419" s="63"/>
      <c r="H419" s="49"/>
    </row>
    <row r="420" spans="1:8" x14ac:dyDescent="0.25">
      <c r="A420" s="49"/>
      <c r="B420" s="49"/>
      <c r="C420" s="49" t="s">
        <v>248</v>
      </c>
      <c r="D420" s="49"/>
      <c r="E420" s="61"/>
      <c r="F420" s="62"/>
      <c r="G420" s="63"/>
      <c r="H420" s="49"/>
    </row>
    <row r="421" spans="1:8" x14ac:dyDescent="0.25">
      <c r="A421" s="49"/>
      <c r="B421" s="49"/>
      <c r="C421" s="49" t="s">
        <v>249</v>
      </c>
      <c r="D421" s="49"/>
      <c r="E421" s="61"/>
      <c r="F421" s="62"/>
      <c r="G421" s="63"/>
      <c r="H421" s="49"/>
    </row>
    <row r="422" spans="1:8" x14ac:dyDescent="0.25">
      <c r="A422" s="49"/>
      <c r="B422" s="49"/>
      <c r="C422" s="49" t="s">
        <v>250</v>
      </c>
      <c r="D422" s="49"/>
      <c r="E422" s="61"/>
      <c r="F422" s="62"/>
      <c r="G422" s="63"/>
      <c r="H422" s="49"/>
    </row>
    <row r="423" spans="1:8" x14ac:dyDescent="0.25">
      <c r="A423" s="49"/>
      <c r="B423" s="49"/>
      <c r="C423" s="49" t="s">
        <v>251</v>
      </c>
      <c r="D423" s="49"/>
      <c r="E423" s="61"/>
      <c r="F423" s="62"/>
      <c r="G423" s="63"/>
      <c r="H423" s="49"/>
    </row>
    <row r="424" spans="1:8" x14ac:dyDescent="0.25">
      <c r="A424" s="49"/>
      <c r="B424" s="49"/>
      <c r="C424" s="49" t="s">
        <v>252</v>
      </c>
      <c r="D424" s="49"/>
      <c r="E424" s="61"/>
      <c r="F424" s="62"/>
      <c r="G424" s="63"/>
      <c r="H424" s="49"/>
    </row>
    <row r="425" spans="1:8" x14ac:dyDescent="0.25">
      <c r="A425" s="49"/>
      <c r="B425" s="49"/>
      <c r="C425" s="49" t="s">
        <v>253</v>
      </c>
      <c r="D425" s="49"/>
      <c r="E425" s="61"/>
      <c r="F425" s="62"/>
      <c r="G425" s="63"/>
      <c r="H425" s="49"/>
    </row>
    <row r="426" spans="1:8" x14ac:dyDescent="0.25">
      <c r="A426" s="49"/>
      <c r="B426" s="49"/>
      <c r="C426" s="49" t="s">
        <v>254</v>
      </c>
      <c r="D426" s="49"/>
      <c r="E426" s="61"/>
      <c r="F426" s="62"/>
      <c r="G426" s="63"/>
      <c r="H426" s="49"/>
    </row>
    <row r="427" spans="1:8" x14ac:dyDescent="0.25">
      <c r="A427" s="49"/>
      <c r="B427" s="49"/>
      <c r="C427" s="49" t="s">
        <v>255</v>
      </c>
      <c r="D427" s="49"/>
      <c r="E427" s="61"/>
      <c r="F427" s="62"/>
      <c r="G427" s="63"/>
      <c r="H427" s="49"/>
    </row>
    <row r="428" spans="1:8" x14ac:dyDescent="0.25">
      <c r="A428" s="49"/>
      <c r="B428" s="49"/>
      <c r="C428" s="49" t="s">
        <v>256</v>
      </c>
      <c r="D428" s="49"/>
      <c r="E428" s="61"/>
      <c r="F428" s="62"/>
      <c r="G428" s="63"/>
      <c r="H428" s="49"/>
    </row>
    <row r="429" spans="1:8" x14ac:dyDescent="0.25">
      <c r="A429" s="49"/>
      <c r="B429" s="49"/>
      <c r="C429" s="49" t="s">
        <v>257</v>
      </c>
      <c r="D429" s="49"/>
      <c r="E429" s="61"/>
      <c r="F429" s="62"/>
      <c r="G429" s="63"/>
      <c r="H429" s="49"/>
    </row>
    <row r="430" spans="1:8" x14ac:dyDescent="0.25">
      <c r="A430" s="49"/>
      <c r="B430" s="49"/>
      <c r="C430" s="49" t="s">
        <v>258</v>
      </c>
      <c r="D430" s="49"/>
      <c r="E430" s="61"/>
      <c r="F430" s="62"/>
      <c r="G430" s="63"/>
      <c r="H430" s="49"/>
    </row>
    <row r="431" spans="1:8" x14ac:dyDescent="0.25">
      <c r="A431" s="49"/>
      <c r="B431" s="49"/>
      <c r="C431" s="49" t="s">
        <v>259</v>
      </c>
      <c r="D431" s="49"/>
      <c r="E431" s="61"/>
      <c r="F431" s="62"/>
      <c r="G431" s="63"/>
      <c r="H431" s="49"/>
    </row>
    <row r="432" spans="1:8" x14ac:dyDescent="0.25">
      <c r="A432" s="49"/>
      <c r="B432" s="49"/>
      <c r="C432" s="49" t="s">
        <v>260</v>
      </c>
      <c r="D432" s="49"/>
      <c r="E432" s="61"/>
      <c r="F432" s="62"/>
      <c r="G432" s="63"/>
      <c r="H432" s="49"/>
    </row>
    <row r="433" spans="1:8" x14ac:dyDescent="0.25">
      <c r="A433" s="49"/>
      <c r="B433" s="49"/>
      <c r="C433" s="49" t="s">
        <v>261</v>
      </c>
      <c r="D433" s="49"/>
      <c r="E433" s="61"/>
      <c r="F433" s="62"/>
      <c r="G433" s="63"/>
      <c r="H433" s="49"/>
    </row>
    <row r="434" spans="1:8" x14ac:dyDescent="0.25">
      <c r="A434" s="49"/>
      <c r="B434" s="49"/>
      <c r="C434" s="49" t="s">
        <v>262</v>
      </c>
      <c r="D434" s="49"/>
      <c r="E434" s="61"/>
      <c r="F434" s="62"/>
      <c r="G434" s="63"/>
      <c r="H434" s="49"/>
    </row>
    <row r="435" spans="1:8" x14ac:dyDescent="0.25">
      <c r="A435" s="49"/>
      <c r="B435" s="49"/>
      <c r="C435" s="49" t="s">
        <v>263</v>
      </c>
      <c r="D435" s="49"/>
      <c r="E435" s="61"/>
      <c r="F435" s="62"/>
      <c r="G435" s="63"/>
      <c r="H435" s="49"/>
    </row>
    <row r="436" spans="1:8" x14ac:dyDescent="0.25">
      <c r="A436" s="49"/>
      <c r="B436" s="49"/>
      <c r="C436" s="49" t="s">
        <v>264</v>
      </c>
      <c r="D436" s="49"/>
      <c r="E436" s="61"/>
      <c r="F436" s="62"/>
      <c r="G436" s="63"/>
      <c r="H436" s="49"/>
    </row>
    <row r="437" spans="1:8" x14ac:dyDescent="0.25">
      <c r="A437" s="49"/>
      <c r="B437" s="49"/>
      <c r="C437" s="49" t="s">
        <v>265</v>
      </c>
      <c r="D437" s="49"/>
      <c r="E437" s="61"/>
      <c r="F437" s="62"/>
      <c r="G437" s="63"/>
      <c r="H437" s="49"/>
    </row>
    <row r="438" spans="1:8" x14ac:dyDescent="0.25">
      <c r="A438" s="49"/>
      <c r="B438" s="49"/>
      <c r="C438" s="49" t="s">
        <v>266</v>
      </c>
      <c r="D438" s="49"/>
      <c r="E438" s="61"/>
      <c r="F438" s="62"/>
      <c r="G438" s="63"/>
      <c r="H438" s="49"/>
    </row>
    <row r="439" spans="1:8" x14ac:dyDescent="0.25">
      <c r="A439" s="49"/>
      <c r="B439" s="49"/>
      <c r="C439" s="49" t="s">
        <v>267</v>
      </c>
      <c r="D439" s="49"/>
      <c r="E439" s="61"/>
      <c r="F439" s="62"/>
      <c r="G439" s="63"/>
      <c r="H439" s="49"/>
    </row>
    <row r="440" spans="1:8" x14ac:dyDescent="0.25">
      <c r="A440" s="49"/>
      <c r="B440" s="49"/>
      <c r="C440" s="49" t="s">
        <v>268</v>
      </c>
      <c r="D440" s="49"/>
      <c r="E440" s="61"/>
      <c r="F440" s="62"/>
      <c r="G440" s="63"/>
      <c r="H440" s="49"/>
    </row>
    <row r="441" spans="1:8" x14ac:dyDescent="0.25">
      <c r="A441" s="49"/>
      <c r="B441" s="49"/>
      <c r="C441" s="49" t="s">
        <v>269</v>
      </c>
      <c r="D441" s="49"/>
      <c r="E441" s="61"/>
      <c r="F441" s="62"/>
      <c r="G441" s="63"/>
      <c r="H441" s="49"/>
    </row>
    <row r="442" spans="1:8" x14ac:dyDescent="0.25">
      <c r="A442" s="49"/>
      <c r="B442" s="49"/>
      <c r="C442" s="49" t="s">
        <v>270</v>
      </c>
      <c r="D442" s="49"/>
      <c r="E442" s="61"/>
      <c r="F442" s="62"/>
      <c r="G442" s="63"/>
      <c r="H442" s="49"/>
    </row>
    <row r="443" spans="1:8" x14ac:dyDescent="0.25">
      <c r="A443" s="49"/>
      <c r="B443" s="49"/>
      <c r="C443" s="49" t="s">
        <v>271</v>
      </c>
      <c r="D443" s="49"/>
      <c r="E443" s="61"/>
      <c r="F443" s="62"/>
      <c r="G443" s="63"/>
      <c r="H443" s="49"/>
    </row>
    <row r="444" spans="1:8" x14ac:dyDescent="0.25">
      <c r="A444" s="49"/>
      <c r="B444" s="49"/>
      <c r="C444" s="49" t="s">
        <v>272</v>
      </c>
      <c r="D444" s="49"/>
      <c r="E444" s="61"/>
      <c r="F444" s="62"/>
      <c r="G444" s="63"/>
      <c r="H444" s="49"/>
    </row>
    <row r="445" spans="1:8" x14ac:dyDescent="0.25">
      <c r="A445" s="49"/>
      <c r="B445" s="49"/>
      <c r="C445" s="49" t="s">
        <v>273</v>
      </c>
      <c r="D445" s="49"/>
      <c r="E445" s="61"/>
      <c r="F445" s="62"/>
      <c r="G445" s="63"/>
      <c r="H445" s="49"/>
    </row>
    <row r="446" spans="1:8" x14ac:dyDescent="0.25">
      <c r="A446" s="49"/>
      <c r="B446" s="49"/>
      <c r="C446" s="49" t="s">
        <v>274</v>
      </c>
      <c r="D446" s="49"/>
      <c r="E446" s="61"/>
      <c r="F446" s="62"/>
      <c r="G446" s="63"/>
      <c r="H446" s="49"/>
    </row>
    <row r="447" spans="1:8" x14ac:dyDescent="0.25">
      <c r="A447" s="49"/>
      <c r="B447" s="49"/>
      <c r="C447" s="49" t="s">
        <v>275</v>
      </c>
      <c r="D447" s="49"/>
      <c r="E447" s="61"/>
      <c r="F447" s="62"/>
      <c r="G447" s="63"/>
      <c r="H447" s="49"/>
    </row>
    <row r="448" spans="1:8" x14ac:dyDescent="0.25">
      <c r="A448" s="49"/>
      <c r="B448" s="49"/>
      <c r="C448" s="49" t="s">
        <v>276</v>
      </c>
      <c r="D448" s="49"/>
      <c r="E448" s="61"/>
      <c r="F448" s="62"/>
      <c r="G448" s="63"/>
      <c r="H448" s="49"/>
    </row>
    <row r="449" spans="1:8" x14ac:dyDescent="0.25">
      <c r="A449" s="49"/>
      <c r="B449" s="49"/>
      <c r="C449" s="49" t="s">
        <v>277</v>
      </c>
      <c r="D449" s="49"/>
      <c r="E449" s="61"/>
      <c r="F449" s="62"/>
      <c r="G449" s="63"/>
      <c r="H449" s="49"/>
    </row>
    <row r="450" spans="1:8" x14ac:dyDescent="0.25">
      <c r="A450" s="49"/>
      <c r="B450" s="49"/>
      <c r="C450" s="49" t="s">
        <v>278</v>
      </c>
      <c r="D450" s="49"/>
      <c r="E450" s="61"/>
      <c r="F450" s="62"/>
      <c r="G450" s="63"/>
      <c r="H450" s="49"/>
    </row>
    <row r="451" spans="1:8" x14ac:dyDescent="0.25">
      <c r="A451" s="49"/>
      <c r="B451" s="49"/>
      <c r="C451" s="49" t="s">
        <v>279</v>
      </c>
      <c r="D451" s="49"/>
      <c r="E451" s="61"/>
      <c r="F451" s="62"/>
      <c r="G451" s="63"/>
      <c r="H451" s="49"/>
    </row>
    <row r="452" spans="1:8" x14ac:dyDescent="0.25">
      <c r="A452" s="49"/>
      <c r="B452" s="49"/>
      <c r="C452" s="49" t="s">
        <v>280</v>
      </c>
      <c r="D452" s="49"/>
      <c r="E452" s="61"/>
      <c r="F452" s="62"/>
      <c r="G452" s="63"/>
      <c r="H452" s="49"/>
    </row>
    <row r="453" spans="1:8" x14ac:dyDescent="0.25">
      <c r="A453" s="49"/>
      <c r="B453" s="49"/>
      <c r="C453" s="49" t="s">
        <v>281</v>
      </c>
      <c r="D453" s="49"/>
      <c r="E453" s="61"/>
      <c r="F453" s="62"/>
      <c r="G453" s="63"/>
      <c r="H453" s="49"/>
    </row>
    <row r="454" spans="1:8" x14ac:dyDescent="0.25">
      <c r="A454" s="49"/>
      <c r="B454" s="49"/>
      <c r="C454" s="49" t="s">
        <v>282</v>
      </c>
      <c r="D454" s="49"/>
      <c r="E454" s="61"/>
      <c r="F454" s="62"/>
      <c r="G454" s="63"/>
      <c r="H454" s="49"/>
    </row>
    <row r="455" spans="1:8" x14ac:dyDescent="0.25">
      <c r="A455" s="49"/>
      <c r="B455" s="49"/>
      <c r="C455" s="49" t="s">
        <v>283</v>
      </c>
      <c r="D455" s="49"/>
      <c r="E455" s="61"/>
      <c r="F455" s="62"/>
      <c r="G455" s="63"/>
      <c r="H455" s="49"/>
    </row>
    <row r="456" spans="1:8" x14ac:dyDescent="0.25">
      <c r="A456" s="49"/>
      <c r="B456" s="49"/>
      <c r="C456" s="49" t="s">
        <v>284</v>
      </c>
      <c r="D456" s="49"/>
      <c r="E456" s="61"/>
      <c r="F456" s="62"/>
      <c r="G456" s="63"/>
      <c r="H456" s="49"/>
    </row>
    <row r="457" spans="1:8" x14ac:dyDescent="0.25">
      <c r="A457" s="49"/>
      <c r="B457" s="49"/>
      <c r="C457" s="49" t="s">
        <v>285</v>
      </c>
      <c r="D457" s="49"/>
      <c r="E457" s="61"/>
      <c r="F457" s="62"/>
      <c r="G457" s="63"/>
      <c r="H457" s="49"/>
    </row>
    <row r="458" spans="1:8" x14ac:dyDescent="0.25">
      <c r="A458" s="49"/>
      <c r="B458" s="49"/>
      <c r="C458" s="49" t="s">
        <v>286</v>
      </c>
      <c r="D458" s="49"/>
      <c r="E458" s="61"/>
      <c r="F458" s="62"/>
      <c r="G458" s="63"/>
      <c r="H458" s="49"/>
    </row>
    <row r="459" spans="1:8" x14ac:dyDescent="0.25">
      <c r="A459" s="49"/>
      <c r="B459" s="49"/>
      <c r="C459" s="49" t="s">
        <v>287</v>
      </c>
      <c r="D459" s="49"/>
      <c r="E459" s="61"/>
      <c r="F459" s="62"/>
      <c r="G459" s="63"/>
      <c r="H459" s="49"/>
    </row>
    <row r="460" spans="1:8" x14ac:dyDescent="0.25">
      <c r="A460" s="49"/>
      <c r="B460" s="49"/>
      <c r="C460" s="49" t="s">
        <v>288</v>
      </c>
      <c r="D460" s="49"/>
      <c r="E460" s="61"/>
      <c r="F460" s="62"/>
      <c r="G460" s="63"/>
      <c r="H460" s="49"/>
    </row>
    <row r="461" spans="1:8" x14ac:dyDescent="0.25">
      <c r="A461" s="49"/>
      <c r="B461" s="49"/>
      <c r="C461" s="49" t="s">
        <v>289</v>
      </c>
      <c r="D461" s="49"/>
      <c r="E461" s="61"/>
      <c r="F461" s="62"/>
      <c r="G461" s="63"/>
      <c r="H461" s="49"/>
    </row>
    <row r="462" spans="1:8" x14ac:dyDescent="0.25">
      <c r="A462" s="49"/>
      <c r="B462" s="49"/>
      <c r="C462" s="49" t="s">
        <v>290</v>
      </c>
      <c r="D462" s="49"/>
      <c r="E462" s="61"/>
      <c r="F462" s="62"/>
      <c r="G462" s="63"/>
      <c r="H462" s="49"/>
    </row>
    <row r="463" spans="1:8" x14ac:dyDescent="0.25">
      <c r="A463" s="49"/>
      <c r="B463" s="49"/>
      <c r="C463" s="49" t="s">
        <v>291</v>
      </c>
      <c r="D463" s="49"/>
      <c r="E463" s="61"/>
      <c r="F463" s="62"/>
      <c r="G463" s="63"/>
      <c r="H463" s="49"/>
    </row>
    <row r="464" spans="1:8" x14ac:dyDescent="0.25">
      <c r="A464" s="49"/>
      <c r="B464" s="49"/>
      <c r="C464" s="49" t="s">
        <v>292</v>
      </c>
      <c r="D464" s="49"/>
      <c r="E464" s="61"/>
      <c r="F464" s="62"/>
      <c r="G464" s="63"/>
      <c r="H464" s="49"/>
    </row>
    <row r="465" spans="1:8" x14ac:dyDescent="0.25">
      <c r="A465" s="49"/>
      <c r="B465" s="49"/>
      <c r="C465" s="49" t="s">
        <v>293</v>
      </c>
      <c r="D465" s="49"/>
      <c r="E465" s="61"/>
      <c r="F465" s="62"/>
      <c r="G465" s="63"/>
      <c r="H465" s="49"/>
    </row>
    <row r="466" spans="1:8" x14ac:dyDescent="0.25">
      <c r="A466" s="49"/>
      <c r="B466" s="49"/>
      <c r="C466" s="49" t="s">
        <v>294</v>
      </c>
      <c r="D466" s="49"/>
      <c r="E466" s="61"/>
      <c r="F466" s="62"/>
      <c r="G466" s="63"/>
      <c r="H466" s="49"/>
    </row>
    <row r="467" spans="1:8" x14ac:dyDescent="0.25">
      <c r="A467" s="49"/>
      <c r="B467" s="49"/>
      <c r="C467" s="49" t="s">
        <v>295</v>
      </c>
      <c r="D467" s="49"/>
      <c r="E467" s="61"/>
      <c r="F467" s="62"/>
      <c r="G467" s="63"/>
      <c r="H467" s="49"/>
    </row>
    <row r="468" spans="1:8" x14ac:dyDescent="0.25">
      <c r="A468" s="49"/>
      <c r="B468" s="49"/>
      <c r="C468" s="49" t="s">
        <v>296</v>
      </c>
      <c r="D468" s="49"/>
      <c r="E468" s="61"/>
      <c r="F468" s="62"/>
      <c r="G468" s="63"/>
      <c r="H468" s="49"/>
    </row>
    <row r="469" spans="1:8" x14ac:dyDescent="0.25">
      <c r="A469" s="49"/>
      <c r="B469" s="49"/>
      <c r="C469" s="49" t="s">
        <v>297</v>
      </c>
      <c r="D469" s="49"/>
      <c r="E469" s="61"/>
      <c r="F469" s="62"/>
      <c r="G469" s="63"/>
      <c r="H469" s="49"/>
    </row>
    <row r="470" spans="1:8" x14ac:dyDescent="0.25">
      <c r="A470" s="49"/>
      <c r="B470" s="49"/>
      <c r="C470" s="49" t="s">
        <v>298</v>
      </c>
      <c r="D470" s="49"/>
      <c r="E470" s="61"/>
      <c r="F470" s="62"/>
      <c r="G470" s="63"/>
      <c r="H470" s="49"/>
    </row>
    <row r="471" spans="1:8" x14ac:dyDescent="0.25">
      <c r="A471" s="49"/>
      <c r="B471" s="49"/>
      <c r="C471" s="49" t="s">
        <v>299</v>
      </c>
      <c r="D471" s="49"/>
      <c r="E471" s="61"/>
      <c r="F471" s="62"/>
      <c r="G471" s="63"/>
      <c r="H471" s="49"/>
    </row>
    <row r="472" spans="1:8" x14ac:dyDescent="0.25">
      <c r="A472" s="49"/>
      <c r="B472" s="49"/>
      <c r="C472" s="49" t="s">
        <v>300</v>
      </c>
      <c r="D472" s="49"/>
      <c r="E472" s="61"/>
      <c r="F472" s="62"/>
      <c r="G472" s="63"/>
      <c r="H472" s="49"/>
    </row>
    <row r="473" spans="1:8" x14ac:dyDescent="0.25">
      <c r="A473" s="49"/>
      <c r="B473" s="49"/>
      <c r="C473" s="49" t="s">
        <v>301</v>
      </c>
      <c r="D473" s="49"/>
      <c r="E473" s="61"/>
      <c r="F473" s="62"/>
      <c r="G473" s="63"/>
      <c r="H473" s="49"/>
    </row>
    <row r="474" spans="1:8" x14ac:dyDescent="0.25">
      <c r="A474" s="49"/>
      <c r="B474" s="49"/>
      <c r="C474" s="49" t="s">
        <v>302</v>
      </c>
      <c r="D474" s="49"/>
      <c r="E474" s="61"/>
      <c r="F474" s="62"/>
      <c r="G474" s="63"/>
      <c r="H474" s="49"/>
    </row>
    <row r="475" spans="1:8" x14ac:dyDescent="0.25">
      <c r="A475" s="49"/>
      <c r="B475" s="49"/>
      <c r="C475" s="49" t="s">
        <v>303</v>
      </c>
      <c r="D475" s="49"/>
      <c r="E475" s="61"/>
      <c r="F475" s="62"/>
      <c r="G475" s="63"/>
      <c r="H475" s="49"/>
    </row>
    <row r="476" spans="1:8" x14ac:dyDescent="0.25">
      <c r="A476" s="49"/>
      <c r="B476" s="49"/>
      <c r="C476" s="49" t="s">
        <v>304</v>
      </c>
      <c r="D476" s="49"/>
      <c r="E476" s="61"/>
      <c r="F476" s="62"/>
      <c r="G476" s="63"/>
      <c r="H476" s="49"/>
    </row>
    <row r="477" spans="1:8" x14ac:dyDescent="0.25">
      <c r="A477" s="49"/>
      <c r="B477" s="49"/>
      <c r="C477" s="49" t="s">
        <v>305</v>
      </c>
      <c r="D477" s="49"/>
      <c r="E477" s="61"/>
      <c r="F477" s="62"/>
      <c r="G477" s="63"/>
      <c r="H477" s="49"/>
    </row>
    <row r="478" spans="1:8" x14ac:dyDescent="0.25">
      <c r="A478" s="49"/>
      <c r="B478" s="49"/>
      <c r="C478" s="49" t="s">
        <v>306</v>
      </c>
      <c r="D478" s="49"/>
      <c r="E478" s="61"/>
      <c r="F478" s="62"/>
      <c r="G478" s="63"/>
      <c r="H478" s="49"/>
    </row>
    <row r="479" spans="1:8" x14ac:dyDescent="0.25">
      <c r="A479" s="49"/>
      <c r="B479" s="49"/>
      <c r="C479" s="49" t="s">
        <v>307</v>
      </c>
      <c r="D479" s="49"/>
      <c r="E479" s="61"/>
      <c r="F479" s="62"/>
      <c r="G479" s="63"/>
      <c r="H479" s="49"/>
    </row>
    <row r="480" spans="1:8" x14ac:dyDescent="0.25">
      <c r="A480" s="49"/>
      <c r="B480" s="49"/>
      <c r="C480" s="49" t="s">
        <v>308</v>
      </c>
      <c r="D480" s="49"/>
      <c r="E480" s="61"/>
      <c r="F480" s="62"/>
      <c r="G480" s="63"/>
      <c r="H480" s="49"/>
    </row>
    <row r="481" spans="1:8" x14ac:dyDescent="0.25">
      <c r="A481" s="49"/>
      <c r="B481" s="49"/>
      <c r="C481" s="49" t="s">
        <v>309</v>
      </c>
      <c r="D481" s="49"/>
      <c r="E481" s="61"/>
      <c r="F481" s="62"/>
      <c r="G481" s="63"/>
      <c r="H481" s="49"/>
    </row>
    <row r="482" spans="1:8" x14ac:dyDescent="0.25">
      <c r="A482" s="49"/>
      <c r="B482" s="49"/>
      <c r="C482" s="49" t="s">
        <v>310</v>
      </c>
      <c r="D482" s="49"/>
      <c r="E482" s="61"/>
      <c r="F482" s="62"/>
      <c r="G482" s="63"/>
      <c r="H482" s="49"/>
    </row>
    <row r="483" spans="1:8" x14ac:dyDescent="0.25">
      <c r="A483" s="49"/>
      <c r="B483" s="49"/>
      <c r="C483" s="49" t="s">
        <v>311</v>
      </c>
      <c r="D483" s="49"/>
      <c r="E483" s="61"/>
      <c r="F483" s="62"/>
      <c r="G483" s="63"/>
      <c r="H483" s="49"/>
    </row>
    <row r="484" spans="1:8" x14ac:dyDescent="0.25">
      <c r="A484" s="49"/>
      <c r="B484" s="49"/>
      <c r="C484" s="49" t="s">
        <v>312</v>
      </c>
      <c r="D484" s="49"/>
      <c r="E484" s="61"/>
      <c r="F484" s="62"/>
      <c r="G484" s="63"/>
      <c r="H484" s="49"/>
    </row>
    <row r="485" spans="1:8" x14ac:dyDescent="0.25">
      <c r="A485" s="49"/>
      <c r="B485" s="49"/>
      <c r="C485" s="49" t="s">
        <v>313</v>
      </c>
      <c r="D485" s="49"/>
      <c r="E485" s="61"/>
      <c r="F485" s="62"/>
      <c r="G485" s="63"/>
      <c r="H485" s="49"/>
    </row>
    <row r="486" spans="1:8" x14ac:dyDescent="0.25">
      <c r="A486" s="49"/>
      <c r="B486" s="49"/>
      <c r="C486" s="49" t="s">
        <v>314</v>
      </c>
      <c r="D486" s="49"/>
      <c r="E486" s="61"/>
      <c r="F486" s="62"/>
      <c r="G486" s="63"/>
      <c r="H486" s="49"/>
    </row>
    <row r="487" spans="1:8" x14ac:dyDescent="0.25">
      <c r="A487" s="49"/>
      <c r="B487" s="49"/>
      <c r="C487" s="49" t="s">
        <v>315</v>
      </c>
      <c r="D487" s="49"/>
      <c r="E487" s="61"/>
      <c r="F487" s="62"/>
      <c r="G487" s="63"/>
      <c r="H487" s="49"/>
    </row>
    <row r="488" spans="1:8" x14ac:dyDescent="0.25">
      <c r="A488" s="49"/>
      <c r="B488" s="49"/>
      <c r="C488" s="49" t="s">
        <v>316</v>
      </c>
      <c r="D488" s="49"/>
      <c r="E488" s="61"/>
      <c r="F488" s="62"/>
      <c r="G488" s="63"/>
      <c r="H488" s="49"/>
    </row>
    <row r="489" spans="1:8" x14ac:dyDescent="0.25">
      <c r="A489" s="49"/>
      <c r="B489" s="49"/>
      <c r="C489" s="49" t="s">
        <v>317</v>
      </c>
      <c r="D489" s="49"/>
      <c r="E489" s="61"/>
      <c r="F489" s="62"/>
      <c r="G489" s="63"/>
      <c r="H489" s="49"/>
    </row>
    <row r="490" spans="1:8" x14ac:dyDescent="0.25">
      <c r="A490" s="49"/>
      <c r="B490" s="49"/>
      <c r="C490" s="49" t="s">
        <v>318</v>
      </c>
      <c r="D490" s="49"/>
      <c r="E490" s="61"/>
      <c r="F490" s="62"/>
      <c r="G490" s="63"/>
      <c r="H490" s="49"/>
    </row>
    <row r="491" spans="1:8" x14ac:dyDescent="0.25">
      <c r="A491" s="49"/>
      <c r="B491" s="49"/>
      <c r="C491" s="49" t="s">
        <v>319</v>
      </c>
      <c r="D491" s="49"/>
      <c r="E491" s="61"/>
      <c r="F491" s="62"/>
      <c r="G491" s="63"/>
      <c r="H491" s="49"/>
    </row>
    <row r="492" spans="1:8" x14ac:dyDescent="0.25">
      <c r="A492" s="49"/>
      <c r="B492" s="49"/>
      <c r="C492" s="49" t="s">
        <v>320</v>
      </c>
      <c r="D492" s="49"/>
      <c r="E492" s="61"/>
      <c r="F492" s="62"/>
      <c r="G492" s="63"/>
      <c r="H492" s="49"/>
    </row>
    <row r="493" spans="1:8" x14ac:dyDescent="0.25">
      <c r="A493" s="49"/>
      <c r="B493" s="49"/>
      <c r="C493" s="49" t="s">
        <v>321</v>
      </c>
      <c r="D493" s="49"/>
      <c r="E493" s="61"/>
      <c r="F493" s="62"/>
      <c r="G493" s="63"/>
      <c r="H493" s="49"/>
    </row>
    <row r="494" spans="1:8" x14ac:dyDescent="0.25">
      <c r="A494" s="49"/>
      <c r="B494" s="49"/>
      <c r="C494" s="49" t="s">
        <v>322</v>
      </c>
      <c r="D494" s="49"/>
      <c r="E494" s="61"/>
      <c r="F494" s="62"/>
      <c r="G494" s="63"/>
      <c r="H494" s="49"/>
    </row>
    <row r="495" spans="1:8" x14ac:dyDescent="0.25">
      <c r="A495" s="49"/>
      <c r="B495" s="49"/>
      <c r="C495" s="49" t="s">
        <v>323</v>
      </c>
      <c r="D495" s="49"/>
      <c r="E495" s="61"/>
      <c r="F495" s="62"/>
      <c r="G495" s="63"/>
      <c r="H495" s="49"/>
    </row>
    <row r="496" spans="1:8" x14ac:dyDescent="0.25">
      <c r="A496" s="49"/>
      <c r="B496" s="49"/>
      <c r="C496" s="49" t="s">
        <v>324</v>
      </c>
      <c r="D496" s="49"/>
      <c r="E496" s="61"/>
      <c r="F496" s="62"/>
      <c r="G496" s="63"/>
      <c r="H496" s="49"/>
    </row>
    <row r="497" spans="1:8" x14ac:dyDescent="0.25">
      <c r="A497" s="49"/>
      <c r="B497" s="49"/>
      <c r="C497" s="49" t="s">
        <v>325</v>
      </c>
      <c r="D497" s="49"/>
      <c r="E497" s="61"/>
      <c r="F497" s="62"/>
      <c r="G497" s="63"/>
      <c r="H497" s="49"/>
    </row>
    <row r="498" spans="1:8" x14ac:dyDescent="0.25">
      <c r="A498" s="49"/>
      <c r="B498" s="49"/>
      <c r="C498" s="49" t="s">
        <v>326</v>
      </c>
      <c r="D498" s="49"/>
      <c r="E498" s="61"/>
      <c r="F498" s="62"/>
      <c r="G498" s="63"/>
      <c r="H498" s="49"/>
    </row>
    <row r="499" spans="1:8" x14ac:dyDescent="0.25">
      <c r="A499" s="49"/>
      <c r="B499" s="49"/>
      <c r="C499" s="49" t="s">
        <v>327</v>
      </c>
      <c r="D499" s="49"/>
      <c r="E499" s="61"/>
      <c r="F499" s="62"/>
      <c r="G499" s="63"/>
      <c r="H499" s="49"/>
    </row>
    <row r="500" spans="1:8" x14ac:dyDescent="0.25">
      <c r="A500" s="49"/>
      <c r="B500" s="49"/>
      <c r="C500" s="49" t="s">
        <v>328</v>
      </c>
      <c r="D500" s="49"/>
      <c r="E500" s="61"/>
      <c r="F500" s="62"/>
      <c r="G500" s="63"/>
      <c r="H500" s="49"/>
    </row>
    <row r="501" spans="1:8" x14ac:dyDescent="0.25">
      <c r="A501" s="49"/>
      <c r="B501" s="49"/>
      <c r="C501" s="49" t="s">
        <v>329</v>
      </c>
      <c r="D501" s="49"/>
      <c r="E501" s="61"/>
      <c r="F501" s="62"/>
      <c r="G501" s="63"/>
      <c r="H501" s="49"/>
    </row>
    <row r="502" spans="1:8" x14ac:dyDescent="0.25">
      <c r="A502" s="49"/>
      <c r="B502" s="49"/>
      <c r="C502" s="49" t="s">
        <v>330</v>
      </c>
      <c r="D502" s="49"/>
      <c r="E502" s="61"/>
      <c r="F502" s="62"/>
      <c r="G502" s="63"/>
      <c r="H502" s="49"/>
    </row>
    <row r="503" spans="1:8" x14ac:dyDescent="0.25">
      <c r="A503" s="49"/>
      <c r="B503" s="49"/>
      <c r="C503" s="49" t="s">
        <v>331</v>
      </c>
      <c r="D503" s="49"/>
      <c r="E503" s="61"/>
      <c r="F503" s="62"/>
      <c r="G503" s="63"/>
      <c r="H503" s="49"/>
    </row>
    <row r="504" spans="1:8" x14ac:dyDescent="0.25">
      <c r="A504" s="49"/>
      <c r="B504" s="49"/>
      <c r="C504" s="49"/>
      <c r="D504" s="49"/>
      <c r="E504" s="61"/>
      <c r="F504" s="62"/>
      <c r="G504" s="63"/>
      <c r="H504" s="49"/>
    </row>
    <row r="505" spans="1:8" x14ac:dyDescent="0.25">
      <c r="H505"/>
    </row>
    <row r="506" spans="1:8" x14ac:dyDescent="0.25">
      <c r="H506"/>
    </row>
    <row r="507" spans="1:8" x14ac:dyDescent="0.25">
      <c r="H507"/>
    </row>
    <row r="508" spans="1:8" x14ac:dyDescent="0.25">
      <c r="H508"/>
    </row>
    <row r="509" spans="1:8" x14ac:dyDescent="0.25">
      <c r="H509"/>
    </row>
    <row r="510" spans="1:8" x14ac:dyDescent="0.25">
      <c r="H510"/>
    </row>
    <row r="511" spans="1:8" x14ac:dyDescent="0.25">
      <c r="H511"/>
    </row>
    <row r="512" spans="1:8" x14ac:dyDescent="0.25">
      <c r="H512"/>
    </row>
    <row r="513" spans="8:8" x14ac:dyDescent="0.25">
      <c r="H513"/>
    </row>
    <row r="514" spans="8:8" x14ac:dyDescent="0.25">
      <c r="H514"/>
    </row>
    <row r="515" spans="8:8" x14ac:dyDescent="0.25">
      <c r="H515"/>
    </row>
    <row r="516" spans="8:8" x14ac:dyDescent="0.25">
      <c r="H516"/>
    </row>
    <row r="517" spans="8:8" x14ac:dyDescent="0.25">
      <c r="H517"/>
    </row>
    <row r="518" spans="8:8" x14ac:dyDescent="0.25">
      <c r="H518"/>
    </row>
    <row r="519" spans="8:8" x14ac:dyDescent="0.25">
      <c r="H519"/>
    </row>
    <row r="520" spans="8:8" x14ac:dyDescent="0.25">
      <c r="H520"/>
    </row>
    <row r="521" spans="8:8" x14ac:dyDescent="0.25">
      <c r="H521"/>
    </row>
    <row r="522" spans="8:8" x14ac:dyDescent="0.25">
      <c r="H522"/>
    </row>
    <row r="523" spans="8:8" x14ac:dyDescent="0.25">
      <c r="H523"/>
    </row>
    <row r="524" spans="8:8" x14ac:dyDescent="0.25">
      <c r="H524"/>
    </row>
    <row r="525" spans="8:8" x14ac:dyDescent="0.25">
      <c r="H525"/>
    </row>
    <row r="526" spans="8:8" x14ac:dyDescent="0.25">
      <c r="H526"/>
    </row>
    <row r="527" spans="8:8" x14ac:dyDescent="0.25">
      <c r="H527"/>
    </row>
    <row r="528" spans="8:8" x14ac:dyDescent="0.25">
      <c r="H528"/>
    </row>
    <row r="529" spans="8:8" x14ac:dyDescent="0.25">
      <c r="H529"/>
    </row>
    <row r="530" spans="8:8" x14ac:dyDescent="0.25">
      <c r="H530"/>
    </row>
    <row r="531" spans="8:8" x14ac:dyDescent="0.25">
      <c r="H531"/>
    </row>
    <row r="532" spans="8:8" x14ac:dyDescent="0.25">
      <c r="H532"/>
    </row>
    <row r="533" spans="8:8" x14ac:dyDescent="0.25">
      <c r="H533"/>
    </row>
    <row r="534" spans="8:8" x14ac:dyDescent="0.25">
      <c r="H534"/>
    </row>
    <row r="535" spans="8:8" x14ac:dyDescent="0.25">
      <c r="H535"/>
    </row>
    <row r="536" spans="8:8" x14ac:dyDescent="0.25">
      <c r="H536"/>
    </row>
    <row r="537" spans="8:8" x14ac:dyDescent="0.25">
      <c r="H537"/>
    </row>
    <row r="538" spans="8:8" x14ac:dyDescent="0.25">
      <c r="H538"/>
    </row>
    <row r="539" spans="8:8" x14ac:dyDescent="0.25">
      <c r="H539"/>
    </row>
    <row r="540" spans="8:8" x14ac:dyDescent="0.25">
      <c r="H540"/>
    </row>
    <row r="541" spans="8:8" x14ac:dyDescent="0.25">
      <c r="H541"/>
    </row>
    <row r="542" spans="8:8" x14ac:dyDescent="0.25">
      <c r="H542"/>
    </row>
    <row r="543" spans="8:8" x14ac:dyDescent="0.25">
      <c r="H543"/>
    </row>
    <row r="544" spans="8:8" x14ac:dyDescent="0.25">
      <c r="H544"/>
    </row>
    <row r="545" spans="8:8" x14ac:dyDescent="0.25">
      <c r="H545"/>
    </row>
    <row r="546" spans="8:8" x14ac:dyDescent="0.25">
      <c r="H546"/>
    </row>
    <row r="547" spans="8:8" x14ac:dyDescent="0.25">
      <c r="H547"/>
    </row>
    <row r="548" spans="8:8" x14ac:dyDescent="0.25">
      <c r="H548"/>
    </row>
    <row r="549" spans="8:8" x14ac:dyDescent="0.25">
      <c r="H549"/>
    </row>
    <row r="550" spans="8:8" x14ac:dyDescent="0.25">
      <c r="H550"/>
    </row>
    <row r="551" spans="8:8" x14ac:dyDescent="0.25">
      <c r="H551"/>
    </row>
    <row r="552" spans="8:8" x14ac:dyDescent="0.25">
      <c r="H552"/>
    </row>
    <row r="553" spans="8:8" x14ac:dyDescent="0.25">
      <c r="H553"/>
    </row>
    <row r="554" spans="8:8" x14ac:dyDescent="0.25">
      <c r="H554"/>
    </row>
    <row r="555" spans="8:8" x14ac:dyDescent="0.25">
      <c r="H555"/>
    </row>
    <row r="556" spans="8:8" x14ac:dyDescent="0.25">
      <c r="H556"/>
    </row>
    <row r="557" spans="8:8" x14ac:dyDescent="0.25">
      <c r="H557"/>
    </row>
    <row r="558" spans="8:8" x14ac:dyDescent="0.25">
      <c r="H558"/>
    </row>
    <row r="559" spans="8:8" x14ac:dyDescent="0.25">
      <c r="H559"/>
    </row>
    <row r="560" spans="8:8" x14ac:dyDescent="0.25">
      <c r="H560"/>
    </row>
    <row r="561" spans="8:8" x14ac:dyDescent="0.25">
      <c r="H561"/>
    </row>
    <row r="562" spans="8:8" x14ac:dyDescent="0.25">
      <c r="H562"/>
    </row>
    <row r="563" spans="8:8" x14ac:dyDescent="0.25">
      <c r="H563"/>
    </row>
    <row r="564" spans="8:8" x14ac:dyDescent="0.25">
      <c r="H564"/>
    </row>
    <row r="565" spans="8:8" x14ac:dyDescent="0.25">
      <c r="H565"/>
    </row>
    <row r="566" spans="8:8" x14ac:dyDescent="0.25">
      <c r="H566"/>
    </row>
    <row r="567" spans="8:8" x14ac:dyDescent="0.25">
      <c r="H567"/>
    </row>
    <row r="568" spans="8:8" x14ac:dyDescent="0.25">
      <c r="H568"/>
    </row>
    <row r="569" spans="8:8" x14ac:dyDescent="0.25">
      <c r="H569"/>
    </row>
    <row r="570" spans="8:8" x14ac:dyDescent="0.25">
      <c r="H570"/>
    </row>
    <row r="571" spans="8:8" x14ac:dyDescent="0.25">
      <c r="H571"/>
    </row>
    <row r="572" spans="8:8" x14ac:dyDescent="0.25">
      <c r="H572"/>
    </row>
  </sheetData>
  <autoFilter ref="A11:H11"/>
  <mergeCells count="7">
    <mergeCell ref="D8:D9"/>
    <mergeCell ref="E374:H374"/>
    <mergeCell ref="E2:F4"/>
    <mergeCell ref="A8:C9"/>
    <mergeCell ref="E8:E9"/>
    <mergeCell ref="F8:G8"/>
    <mergeCell ref="H8:H9"/>
  </mergeCells>
  <pageMargins left="0.70866141732283472" right="0.70866141732283472" top="0.74803149606299213" bottom="0.74803149606299213" header="0.31496062992125984" footer="0.31496062992125984"/>
  <pageSetup paperSize="5" scale="97" fitToHeight="0" orientation="landscape" r:id="rId1"/>
  <rowBreaks count="2" manualBreakCount="2">
    <brk id="326" max="7" man="1"/>
    <brk id="343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opLeftCell="A95" workbookViewId="0">
      <selection sqref="A1:E130"/>
    </sheetView>
  </sheetViews>
  <sheetFormatPr baseColWidth="10" defaultRowHeight="15" x14ac:dyDescent="0.25"/>
  <sheetData>
    <row r="1" spans="1:5" x14ac:dyDescent="0.25">
      <c r="A1" t="s">
        <v>441</v>
      </c>
      <c r="B1" t="s">
        <v>408</v>
      </c>
      <c r="C1" t="s">
        <v>442</v>
      </c>
      <c r="D1" t="s">
        <v>409</v>
      </c>
      <c r="E1" t="s">
        <v>410</v>
      </c>
    </row>
    <row r="2" spans="1:5" x14ac:dyDescent="0.25">
      <c r="A2" t="s">
        <v>332</v>
      </c>
      <c r="C2">
        <v>8855807.1800000016</v>
      </c>
      <c r="D2">
        <v>6593262.2000000002</v>
      </c>
      <c r="E2">
        <v>6593262.2000000002</v>
      </c>
    </row>
    <row r="3" spans="1:5" x14ac:dyDescent="0.25">
      <c r="B3" t="s">
        <v>15</v>
      </c>
      <c r="C3">
        <v>0</v>
      </c>
      <c r="D3">
        <v>0</v>
      </c>
      <c r="E3">
        <v>0</v>
      </c>
    </row>
    <row r="4" spans="1:5" x14ac:dyDescent="0.25">
      <c r="B4" t="s">
        <v>52</v>
      </c>
      <c r="C4">
        <v>3053749.97</v>
      </c>
      <c r="D4">
        <v>3053749.97</v>
      </c>
      <c r="E4">
        <v>3053749.97</v>
      </c>
    </row>
    <row r="5" spans="1:5" x14ac:dyDescent="0.25">
      <c r="B5" t="s">
        <v>335</v>
      </c>
      <c r="C5">
        <v>0</v>
      </c>
      <c r="D5">
        <v>0</v>
      </c>
      <c r="E5">
        <v>0</v>
      </c>
    </row>
    <row r="6" spans="1:5" x14ac:dyDescent="0.25">
      <c r="B6" t="s">
        <v>338</v>
      </c>
      <c r="C6">
        <v>0</v>
      </c>
      <c r="D6">
        <v>0</v>
      </c>
      <c r="E6">
        <v>0</v>
      </c>
    </row>
    <row r="7" spans="1:5" x14ac:dyDescent="0.25">
      <c r="B7" t="s">
        <v>444</v>
      </c>
      <c r="C7">
        <v>0</v>
      </c>
      <c r="D7">
        <v>0</v>
      </c>
      <c r="E7">
        <v>0</v>
      </c>
    </row>
    <row r="8" spans="1:5" x14ac:dyDescent="0.25">
      <c r="B8" t="s">
        <v>445</v>
      </c>
      <c r="C8">
        <v>0</v>
      </c>
      <c r="D8">
        <v>0</v>
      </c>
      <c r="E8">
        <v>0</v>
      </c>
    </row>
    <row r="9" spans="1:5" x14ac:dyDescent="0.25">
      <c r="B9" t="s">
        <v>347</v>
      </c>
      <c r="C9">
        <v>3060311.23</v>
      </c>
      <c r="D9">
        <v>3060311.23</v>
      </c>
      <c r="E9">
        <v>3060311.23</v>
      </c>
    </row>
    <row r="10" spans="1:5" x14ac:dyDescent="0.25">
      <c r="B10" t="s">
        <v>446</v>
      </c>
      <c r="C10">
        <v>0</v>
      </c>
      <c r="D10">
        <v>0</v>
      </c>
      <c r="E10">
        <v>0</v>
      </c>
    </row>
    <row r="11" spans="1:5" x14ac:dyDescent="0.25">
      <c r="B11" t="s">
        <v>80</v>
      </c>
      <c r="C11">
        <v>1645319.79</v>
      </c>
      <c r="D11">
        <v>0</v>
      </c>
      <c r="E11">
        <v>0</v>
      </c>
    </row>
    <row r="12" spans="1:5" x14ac:dyDescent="0.25">
      <c r="B12" t="s">
        <v>362</v>
      </c>
      <c r="C12">
        <v>104590</v>
      </c>
      <c r="D12">
        <v>104590</v>
      </c>
      <c r="E12">
        <v>104590</v>
      </c>
    </row>
    <row r="13" spans="1:5" x14ac:dyDescent="0.25">
      <c r="B13" t="s">
        <v>363</v>
      </c>
      <c r="C13">
        <v>0</v>
      </c>
      <c r="D13">
        <v>0</v>
      </c>
      <c r="E13">
        <v>0</v>
      </c>
    </row>
    <row r="14" spans="1:5" x14ac:dyDescent="0.25">
      <c r="B14" t="s">
        <v>450</v>
      </c>
      <c r="C14">
        <v>80476</v>
      </c>
      <c r="D14">
        <v>0</v>
      </c>
      <c r="E14">
        <v>0</v>
      </c>
    </row>
    <row r="15" spans="1:5" x14ac:dyDescent="0.25">
      <c r="B15" t="s">
        <v>451</v>
      </c>
      <c r="C15">
        <v>3157</v>
      </c>
      <c r="D15">
        <v>0</v>
      </c>
      <c r="E15">
        <v>0</v>
      </c>
    </row>
    <row r="16" spans="1:5" x14ac:dyDescent="0.25">
      <c r="B16" t="s">
        <v>364</v>
      </c>
      <c r="C16">
        <v>46583.24</v>
      </c>
      <c r="D16">
        <v>46581</v>
      </c>
      <c r="E16">
        <v>46581</v>
      </c>
    </row>
    <row r="17" spans="1:5" x14ac:dyDescent="0.25">
      <c r="B17" t="s">
        <v>452</v>
      </c>
      <c r="C17">
        <v>138432</v>
      </c>
      <c r="D17">
        <v>0</v>
      </c>
      <c r="E17">
        <v>0</v>
      </c>
    </row>
    <row r="18" spans="1:5" x14ac:dyDescent="0.25">
      <c r="B18" t="s">
        <v>368</v>
      </c>
      <c r="C18">
        <v>2993.9</v>
      </c>
      <c r="D18">
        <v>2993</v>
      </c>
      <c r="E18">
        <v>2993</v>
      </c>
    </row>
    <row r="19" spans="1:5" x14ac:dyDescent="0.25">
      <c r="B19" t="s">
        <v>453</v>
      </c>
      <c r="C19">
        <v>6277.08</v>
      </c>
      <c r="D19">
        <v>0</v>
      </c>
      <c r="E19">
        <v>0</v>
      </c>
    </row>
    <row r="20" spans="1:5" x14ac:dyDescent="0.25">
      <c r="B20" t="s">
        <v>454</v>
      </c>
      <c r="C20">
        <v>2751</v>
      </c>
      <c r="D20">
        <v>0</v>
      </c>
      <c r="E20">
        <v>0</v>
      </c>
    </row>
    <row r="21" spans="1:5" x14ac:dyDescent="0.25">
      <c r="B21" t="s">
        <v>455</v>
      </c>
      <c r="C21">
        <v>295067</v>
      </c>
      <c r="D21">
        <v>0</v>
      </c>
      <c r="E21">
        <v>0</v>
      </c>
    </row>
    <row r="22" spans="1:5" x14ac:dyDescent="0.25">
      <c r="B22" t="s">
        <v>456</v>
      </c>
      <c r="C22">
        <v>10435</v>
      </c>
      <c r="D22">
        <v>0</v>
      </c>
      <c r="E22">
        <v>0</v>
      </c>
    </row>
    <row r="23" spans="1:5" x14ac:dyDescent="0.25">
      <c r="B23" t="s">
        <v>457</v>
      </c>
      <c r="C23">
        <v>166477</v>
      </c>
      <c r="D23">
        <v>150251</v>
      </c>
      <c r="E23">
        <v>150251</v>
      </c>
    </row>
    <row r="24" spans="1:5" x14ac:dyDescent="0.25">
      <c r="B24" t="s">
        <v>458</v>
      </c>
      <c r="C24">
        <v>91314</v>
      </c>
      <c r="D24">
        <v>52548</v>
      </c>
      <c r="E24">
        <v>52548</v>
      </c>
    </row>
    <row r="25" spans="1:5" x14ac:dyDescent="0.25">
      <c r="B25" t="s">
        <v>459</v>
      </c>
      <c r="C25">
        <v>24845</v>
      </c>
      <c r="D25">
        <v>0</v>
      </c>
      <c r="E25">
        <v>0</v>
      </c>
    </row>
    <row r="26" spans="1:5" x14ac:dyDescent="0.25">
      <c r="B26" t="s">
        <v>372</v>
      </c>
      <c r="C26">
        <v>1325.73</v>
      </c>
      <c r="D26">
        <v>1324</v>
      </c>
      <c r="E26">
        <v>1324</v>
      </c>
    </row>
    <row r="27" spans="1:5" x14ac:dyDescent="0.25">
      <c r="B27" t="s">
        <v>374</v>
      </c>
      <c r="C27">
        <v>6473.39</v>
      </c>
      <c r="D27">
        <v>6472</v>
      </c>
      <c r="E27">
        <v>6472</v>
      </c>
    </row>
    <row r="28" spans="1:5" x14ac:dyDescent="0.25">
      <c r="B28" t="s">
        <v>460</v>
      </c>
      <c r="C28">
        <v>786.85</v>
      </c>
      <c r="D28">
        <v>0</v>
      </c>
      <c r="E28">
        <v>0</v>
      </c>
    </row>
    <row r="29" spans="1:5" x14ac:dyDescent="0.25">
      <c r="B29" t="s">
        <v>461</v>
      </c>
      <c r="C29">
        <v>114442</v>
      </c>
      <c r="D29">
        <v>114442</v>
      </c>
      <c r="E29">
        <v>114442</v>
      </c>
    </row>
    <row r="30" spans="1:5" x14ac:dyDescent="0.25">
      <c r="A30" t="s">
        <v>355</v>
      </c>
      <c r="C30">
        <v>1729743.37</v>
      </c>
      <c r="D30">
        <v>1637537.5</v>
      </c>
      <c r="E30">
        <v>1637537.5</v>
      </c>
    </row>
    <row r="31" spans="1:5" x14ac:dyDescent="0.25">
      <c r="B31" t="s">
        <v>72</v>
      </c>
      <c r="C31">
        <v>227</v>
      </c>
      <c r="D31">
        <v>227</v>
      </c>
      <c r="E31">
        <v>227</v>
      </c>
    </row>
    <row r="32" spans="1:5" x14ac:dyDescent="0.25">
      <c r="B32" t="s">
        <v>74</v>
      </c>
      <c r="C32">
        <v>2</v>
      </c>
      <c r="D32">
        <v>2</v>
      </c>
      <c r="E32">
        <v>2</v>
      </c>
    </row>
    <row r="33" spans="2:5" x14ac:dyDescent="0.25">
      <c r="B33" t="s">
        <v>76</v>
      </c>
      <c r="C33">
        <v>39</v>
      </c>
      <c r="D33">
        <v>39</v>
      </c>
      <c r="E33">
        <v>39</v>
      </c>
    </row>
    <row r="34" spans="2:5" x14ac:dyDescent="0.25">
      <c r="B34" t="s">
        <v>177</v>
      </c>
      <c r="C34">
        <v>503.3</v>
      </c>
      <c r="D34">
        <v>503</v>
      </c>
      <c r="E34">
        <v>503</v>
      </c>
    </row>
    <row r="35" spans="2:5" x14ac:dyDescent="0.25">
      <c r="B35" t="s">
        <v>79</v>
      </c>
      <c r="C35">
        <v>204</v>
      </c>
      <c r="D35">
        <v>204</v>
      </c>
      <c r="E35">
        <v>204</v>
      </c>
    </row>
    <row r="36" spans="2:5" x14ac:dyDescent="0.25">
      <c r="B36" t="s">
        <v>85</v>
      </c>
      <c r="C36">
        <v>330379</v>
      </c>
      <c r="D36">
        <v>330379</v>
      </c>
      <c r="E36">
        <v>330379</v>
      </c>
    </row>
    <row r="37" spans="2:5" x14ac:dyDescent="0.25">
      <c r="B37" t="s">
        <v>86</v>
      </c>
      <c r="C37">
        <v>9716</v>
      </c>
      <c r="D37">
        <v>9716</v>
      </c>
      <c r="E37">
        <v>9716</v>
      </c>
    </row>
    <row r="38" spans="2:5" x14ac:dyDescent="0.25">
      <c r="B38" t="s">
        <v>87</v>
      </c>
      <c r="C38">
        <v>200.59</v>
      </c>
      <c r="D38">
        <v>200.59</v>
      </c>
      <c r="E38">
        <v>200.59</v>
      </c>
    </row>
    <row r="39" spans="2:5" x14ac:dyDescent="0.25">
      <c r="B39" t="s">
        <v>88</v>
      </c>
      <c r="C39">
        <v>108383</v>
      </c>
      <c r="D39">
        <v>108383</v>
      </c>
      <c r="E39">
        <v>108383</v>
      </c>
    </row>
    <row r="40" spans="2:5" x14ac:dyDescent="0.25">
      <c r="B40" t="s">
        <v>375</v>
      </c>
      <c r="C40">
        <v>121</v>
      </c>
      <c r="D40">
        <v>113</v>
      </c>
      <c r="E40">
        <v>113</v>
      </c>
    </row>
    <row r="41" spans="2:5" x14ac:dyDescent="0.25">
      <c r="B41" t="s">
        <v>89</v>
      </c>
      <c r="C41">
        <v>237147</v>
      </c>
      <c r="D41">
        <v>237147</v>
      </c>
      <c r="E41">
        <v>237147</v>
      </c>
    </row>
    <row r="42" spans="2:5" x14ac:dyDescent="0.25">
      <c r="B42" t="s">
        <v>90</v>
      </c>
      <c r="C42">
        <v>384.47</v>
      </c>
      <c r="D42">
        <v>384</v>
      </c>
      <c r="E42">
        <v>384</v>
      </c>
    </row>
    <row r="43" spans="2:5" x14ac:dyDescent="0.25">
      <c r="B43" t="s">
        <v>376</v>
      </c>
      <c r="C43">
        <v>2</v>
      </c>
      <c r="D43">
        <v>2</v>
      </c>
      <c r="E43">
        <v>2</v>
      </c>
    </row>
    <row r="44" spans="2:5" x14ac:dyDescent="0.25">
      <c r="B44" t="s">
        <v>91</v>
      </c>
      <c r="C44">
        <v>241</v>
      </c>
      <c r="D44">
        <v>241</v>
      </c>
      <c r="E44">
        <v>241</v>
      </c>
    </row>
    <row r="45" spans="2:5" x14ac:dyDescent="0.25">
      <c r="B45" t="s">
        <v>377</v>
      </c>
      <c r="C45">
        <v>2</v>
      </c>
      <c r="D45">
        <v>2</v>
      </c>
      <c r="E45">
        <v>2</v>
      </c>
    </row>
    <row r="46" spans="2:5" x14ac:dyDescent="0.25">
      <c r="B46" t="s">
        <v>92</v>
      </c>
      <c r="C46">
        <v>458080.53</v>
      </c>
      <c r="D46">
        <v>458080</v>
      </c>
      <c r="E46">
        <v>458080</v>
      </c>
    </row>
    <row r="47" spans="2:5" x14ac:dyDescent="0.25">
      <c r="B47" t="s">
        <v>93</v>
      </c>
      <c r="C47">
        <v>59728</v>
      </c>
      <c r="D47">
        <v>59728</v>
      </c>
      <c r="E47">
        <v>59728</v>
      </c>
    </row>
    <row r="48" spans="2:5" x14ac:dyDescent="0.25">
      <c r="B48" t="s">
        <v>94</v>
      </c>
      <c r="C48">
        <v>22202</v>
      </c>
      <c r="D48">
        <v>22202</v>
      </c>
      <c r="E48">
        <v>22202</v>
      </c>
    </row>
    <row r="49" spans="2:5" x14ac:dyDescent="0.25">
      <c r="B49" t="s">
        <v>95</v>
      </c>
      <c r="C49">
        <v>269</v>
      </c>
      <c r="D49">
        <v>269</v>
      </c>
      <c r="E49">
        <v>269</v>
      </c>
    </row>
    <row r="50" spans="2:5" x14ac:dyDescent="0.25">
      <c r="B50" t="s">
        <v>96</v>
      </c>
      <c r="C50">
        <v>600</v>
      </c>
      <c r="D50">
        <v>600</v>
      </c>
      <c r="E50">
        <v>600</v>
      </c>
    </row>
    <row r="51" spans="2:5" x14ac:dyDescent="0.25">
      <c r="B51" t="s">
        <v>463</v>
      </c>
      <c r="C51">
        <v>179</v>
      </c>
      <c r="D51">
        <v>179</v>
      </c>
      <c r="E51">
        <v>179</v>
      </c>
    </row>
    <row r="52" spans="2:5" x14ac:dyDescent="0.25">
      <c r="B52" t="s">
        <v>97</v>
      </c>
      <c r="C52">
        <v>14037</v>
      </c>
      <c r="D52">
        <v>14037</v>
      </c>
      <c r="E52">
        <v>14037</v>
      </c>
    </row>
    <row r="53" spans="2:5" x14ac:dyDescent="0.25">
      <c r="B53" t="s">
        <v>378</v>
      </c>
      <c r="C53">
        <v>86906</v>
      </c>
      <c r="D53">
        <v>0</v>
      </c>
      <c r="E53">
        <v>0</v>
      </c>
    </row>
    <row r="54" spans="2:5" x14ac:dyDescent="0.25">
      <c r="B54" t="s">
        <v>98</v>
      </c>
      <c r="C54">
        <v>9223</v>
      </c>
      <c r="D54">
        <v>9223</v>
      </c>
      <c r="E54">
        <v>9223</v>
      </c>
    </row>
    <row r="55" spans="2:5" x14ac:dyDescent="0.25">
      <c r="B55" t="s">
        <v>99</v>
      </c>
      <c r="C55">
        <v>3</v>
      </c>
      <c r="D55">
        <v>3</v>
      </c>
      <c r="E55">
        <v>3</v>
      </c>
    </row>
    <row r="56" spans="2:5" x14ac:dyDescent="0.25">
      <c r="B56" t="s">
        <v>100</v>
      </c>
      <c r="C56">
        <v>6222</v>
      </c>
      <c r="D56">
        <v>6222</v>
      </c>
      <c r="E56">
        <v>6222</v>
      </c>
    </row>
    <row r="57" spans="2:5" x14ac:dyDescent="0.25">
      <c r="B57" t="s">
        <v>101</v>
      </c>
      <c r="C57">
        <v>108</v>
      </c>
      <c r="D57">
        <v>108</v>
      </c>
      <c r="E57">
        <v>108</v>
      </c>
    </row>
    <row r="58" spans="2:5" x14ac:dyDescent="0.25">
      <c r="B58" t="s">
        <v>102</v>
      </c>
      <c r="C58">
        <v>2</v>
      </c>
      <c r="D58">
        <v>2</v>
      </c>
      <c r="E58">
        <v>2</v>
      </c>
    </row>
    <row r="59" spans="2:5" x14ac:dyDescent="0.25">
      <c r="B59" t="s">
        <v>103</v>
      </c>
      <c r="C59">
        <v>827</v>
      </c>
      <c r="D59">
        <v>827</v>
      </c>
      <c r="E59">
        <v>827</v>
      </c>
    </row>
    <row r="60" spans="2:5" x14ac:dyDescent="0.25">
      <c r="B60" t="s">
        <v>104</v>
      </c>
      <c r="C60">
        <v>36525</v>
      </c>
      <c r="D60">
        <v>36525</v>
      </c>
      <c r="E60">
        <v>36525</v>
      </c>
    </row>
    <row r="61" spans="2:5" x14ac:dyDescent="0.25">
      <c r="B61" t="s">
        <v>105</v>
      </c>
      <c r="C61">
        <v>77752</v>
      </c>
      <c r="D61">
        <v>77752</v>
      </c>
      <c r="E61">
        <v>77752</v>
      </c>
    </row>
    <row r="62" spans="2:5" x14ac:dyDescent="0.25">
      <c r="B62" t="s">
        <v>106</v>
      </c>
      <c r="C62">
        <v>5290</v>
      </c>
      <c r="D62">
        <v>0</v>
      </c>
      <c r="E62">
        <v>0</v>
      </c>
    </row>
    <row r="63" spans="2:5" x14ac:dyDescent="0.25">
      <c r="B63" t="s">
        <v>107</v>
      </c>
      <c r="C63">
        <v>214341</v>
      </c>
      <c r="D63">
        <v>214341</v>
      </c>
      <c r="E63">
        <v>214341</v>
      </c>
    </row>
    <row r="64" spans="2:5" x14ac:dyDescent="0.25">
      <c r="B64" t="s">
        <v>108</v>
      </c>
      <c r="C64">
        <v>275</v>
      </c>
      <c r="D64">
        <v>275</v>
      </c>
      <c r="E64">
        <v>275</v>
      </c>
    </row>
    <row r="65" spans="1:5" x14ac:dyDescent="0.25">
      <c r="B65" t="s">
        <v>109</v>
      </c>
      <c r="C65">
        <v>977</v>
      </c>
      <c r="D65">
        <v>977</v>
      </c>
      <c r="E65">
        <v>977</v>
      </c>
    </row>
    <row r="66" spans="1:5" x14ac:dyDescent="0.25">
      <c r="B66" t="s">
        <v>110</v>
      </c>
      <c r="C66">
        <v>7007</v>
      </c>
      <c r="D66">
        <v>7007</v>
      </c>
      <c r="E66">
        <v>7007</v>
      </c>
    </row>
    <row r="67" spans="1:5" x14ac:dyDescent="0.25">
      <c r="B67" t="s">
        <v>379</v>
      </c>
      <c r="C67">
        <v>101</v>
      </c>
      <c r="D67">
        <v>101</v>
      </c>
      <c r="E67">
        <v>101</v>
      </c>
    </row>
    <row r="68" spans="1:5" x14ac:dyDescent="0.25">
      <c r="B68" t="s">
        <v>111</v>
      </c>
      <c r="C68">
        <v>5142</v>
      </c>
      <c r="D68">
        <v>5142</v>
      </c>
      <c r="E68">
        <v>5142</v>
      </c>
    </row>
    <row r="69" spans="1:5" x14ac:dyDescent="0.25">
      <c r="B69" t="s">
        <v>112</v>
      </c>
      <c r="C69">
        <v>6750</v>
      </c>
      <c r="D69">
        <v>6750</v>
      </c>
      <c r="E69">
        <v>6750</v>
      </c>
    </row>
    <row r="70" spans="1:5" x14ac:dyDescent="0.25">
      <c r="B70" t="s">
        <v>113</v>
      </c>
      <c r="C70">
        <v>1776</v>
      </c>
      <c r="D70">
        <v>1776</v>
      </c>
      <c r="E70">
        <v>1776</v>
      </c>
    </row>
    <row r="71" spans="1:5" x14ac:dyDescent="0.25">
      <c r="B71" t="s">
        <v>114</v>
      </c>
      <c r="C71">
        <v>14134.29</v>
      </c>
      <c r="D71">
        <v>14134</v>
      </c>
      <c r="E71">
        <v>14134</v>
      </c>
    </row>
    <row r="72" spans="1:5" x14ac:dyDescent="0.25">
      <c r="B72" t="s">
        <v>115</v>
      </c>
      <c r="C72">
        <v>684</v>
      </c>
      <c r="D72">
        <v>684</v>
      </c>
      <c r="E72">
        <v>684</v>
      </c>
    </row>
    <row r="73" spans="1:5" x14ac:dyDescent="0.25">
      <c r="B73" t="s">
        <v>116</v>
      </c>
      <c r="C73">
        <v>3138</v>
      </c>
      <c r="D73">
        <v>3138</v>
      </c>
      <c r="E73">
        <v>3138</v>
      </c>
    </row>
    <row r="74" spans="1:5" x14ac:dyDescent="0.25">
      <c r="B74" t="s">
        <v>117</v>
      </c>
      <c r="C74">
        <v>2406.91</v>
      </c>
      <c r="D74">
        <v>2406.91</v>
      </c>
      <c r="E74">
        <v>2406.91</v>
      </c>
    </row>
    <row r="75" spans="1:5" x14ac:dyDescent="0.25">
      <c r="B75" t="s">
        <v>380</v>
      </c>
      <c r="C75">
        <v>1079.28</v>
      </c>
      <c r="D75">
        <v>1079</v>
      </c>
      <c r="E75">
        <v>1079</v>
      </c>
    </row>
    <row r="76" spans="1:5" x14ac:dyDescent="0.25">
      <c r="B76" t="s">
        <v>118</v>
      </c>
      <c r="C76">
        <v>18</v>
      </c>
      <c r="D76">
        <v>18</v>
      </c>
      <c r="E76">
        <v>18</v>
      </c>
    </row>
    <row r="77" spans="1:5" x14ac:dyDescent="0.25">
      <c r="B77" t="s">
        <v>412</v>
      </c>
      <c r="C77">
        <v>6409</v>
      </c>
      <c r="D77">
        <v>6409</v>
      </c>
      <c r="E77">
        <v>6409</v>
      </c>
    </row>
    <row r="78" spans="1:5" x14ac:dyDescent="0.25">
      <c r="A78" t="s">
        <v>381</v>
      </c>
      <c r="C78">
        <v>154610.56</v>
      </c>
      <c r="D78">
        <v>154610.19</v>
      </c>
      <c r="E78">
        <v>154610.19</v>
      </c>
    </row>
    <row r="79" spans="1:5" x14ac:dyDescent="0.25">
      <c r="B79" t="s">
        <v>464</v>
      </c>
      <c r="C79">
        <v>50775</v>
      </c>
      <c r="D79">
        <v>50775</v>
      </c>
      <c r="E79">
        <v>50775</v>
      </c>
    </row>
    <row r="80" spans="1:5" x14ac:dyDescent="0.25">
      <c r="B80" t="s">
        <v>465</v>
      </c>
      <c r="C80">
        <v>15960</v>
      </c>
      <c r="D80">
        <v>15960</v>
      </c>
      <c r="E80">
        <v>15960</v>
      </c>
    </row>
    <row r="81" spans="1:5" x14ac:dyDescent="0.25">
      <c r="B81" t="s">
        <v>466</v>
      </c>
      <c r="C81">
        <v>2334</v>
      </c>
      <c r="D81">
        <v>2334</v>
      </c>
      <c r="E81">
        <v>2334</v>
      </c>
    </row>
    <row r="82" spans="1:5" x14ac:dyDescent="0.25">
      <c r="B82" t="s">
        <v>467</v>
      </c>
      <c r="C82">
        <v>23100</v>
      </c>
      <c r="D82">
        <v>23100</v>
      </c>
      <c r="E82">
        <v>23100</v>
      </c>
    </row>
    <row r="83" spans="1:5" x14ac:dyDescent="0.25">
      <c r="B83" t="s">
        <v>119</v>
      </c>
      <c r="C83">
        <v>56168</v>
      </c>
      <c r="D83">
        <v>56168</v>
      </c>
      <c r="E83">
        <v>56168</v>
      </c>
    </row>
    <row r="84" spans="1:5" x14ac:dyDescent="0.25">
      <c r="B84" t="s">
        <v>120</v>
      </c>
      <c r="C84">
        <v>5946</v>
      </c>
      <c r="D84">
        <v>5946</v>
      </c>
      <c r="E84">
        <v>5946</v>
      </c>
    </row>
    <row r="85" spans="1:5" x14ac:dyDescent="0.25">
      <c r="B85" t="s">
        <v>121</v>
      </c>
      <c r="C85">
        <v>0</v>
      </c>
      <c r="D85">
        <v>0</v>
      </c>
      <c r="E85">
        <v>0</v>
      </c>
    </row>
    <row r="86" spans="1:5" x14ac:dyDescent="0.25">
      <c r="B86" t="s">
        <v>122</v>
      </c>
      <c r="C86">
        <v>45.56</v>
      </c>
      <c r="D86">
        <v>45.19</v>
      </c>
      <c r="E86">
        <v>45.19</v>
      </c>
    </row>
    <row r="87" spans="1:5" x14ac:dyDescent="0.25">
      <c r="B87" t="s">
        <v>382</v>
      </c>
      <c r="C87">
        <v>14</v>
      </c>
      <c r="D87">
        <v>14</v>
      </c>
      <c r="E87">
        <v>14</v>
      </c>
    </row>
    <row r="88" spans="1:5" x14ac:dyDescent="0.25">
      <c r="B88" t="s">
        <v>413</v>
      </c>
      <c r="C88">
        <v>268</v>
      </c>
      <c r="D88">
        <v>268</v>
      </c>
      <c r="E88">
        <v>268</v>
      </c>
    </row>
    <row r="89" spans="1:5" x14ac:dyDescent="0.25">
      <c r="A89" t="s">
        <v>383</v>
      </c>
      <c r="C89">
        <v>3073128.2299999995</v>
      </c>
      <c r="D89">
        <v>3030789.94</v>
      </c>
      <c r="E89">
        <v>3030789.94</v>
      </c>
    </row>
    <row r="90" spans="1:5" x14ac:dyDescent="0.25">
      <c r="B90" t="s">
        <v>123</v>
      </c>
      <c r="C90">
        <v>1415</v>
      </c>
      <c r="D90">
        <v>0</v>
      </c>
      <c r="E90">
        <v>0</v>
      </c>
    </row>
    <row r="91" spans="1:5" x14ac:dyDescent="0.25">
      <c r="B91" t="s">
        <v>124</v>
      </c>
      <c r="C91">
        <v>0</v>
      </c>
      <c r="D91">
        <v>0</v>
      </c>
      <c r="E91">
        <v>0</v>
      </c>
    </row>
    <row r="92" spans="1:5" x14ac:dyDescent="0.25">
      <c r="B92" t="s">
        <v>125</v>
      </c>
      <c r="C92">
        <v>0</v>
      </c>
      <c r="D92">
        <v>0</v>
      </c>
      <c r="E92">
        <v>0</v>
      </c>
    </row>
    <row r="93" spans="1:5" x14ac:dyDescent="0.25">
      <c r="B93" t="s">
        <v>126</v>
      </c>
      <c r="C93">
        <v>417</v>
      </c>
      <c r="D93">
        <v>0</v>
      </c>
      <c r="E93">
        <v>0</v>
      </c>
    </row>
    <row r="94" spans="1:5" x14ac:dyDescent="0.25">
      <c r="B94" t="s">
        <v>127</v>
      </c>
      <c r="C94">
        <v>2638</v>
      </c>
      <c r="D94">
        <v>0</v>
      </c>
      <c r="E94">
        <v>0</v>
      </c>
    </row>
    <row r="95" spans="1:5" x14ac:dyDescent="0.25">
      <c r="B95" t="s">
        <v>128</v>
      </c>
      <c r="C95">
        <v>2744</v>
      </c>
      <c r="D95">
        <v>0</v>
      </c>
      <c r="E95">
        <v>0</v>
      </c>
    </row>
    <row r="96" spans="1:5" x14ac:dyDescent="0.25">
      <c r="B96" t="s">
        <v>129</v>
      </c>
      <c r="C96">
        <v>0</v>
      </c>
      <c r="D96">
        <v>0</v>
      </c>
      <c r="E96">
        <v>0</v>
      </c>
    </row>
    <row r="97" spans="2:5" x14ac:dyDescent="0.25">
      <c r="B97" t="s">
        <v>130</v>
      </c>
      <c r="C97">
        <v>0</v>
      </c>
      <c r="D97">
        <v>0</v>
      </c>
      <c r="E97">
        <v>0</v>
      </c>
    </row>
    <row r="98" spans="2:5" x14ac:dyDescent="0.25">
      <c r="B98" t="s">
        <v>384</v>
      </c>
      <c r="C98">
        <v>52.26</v>
      </c>
      <c r="D98">
        <v>51.69</v>
      </c>
      <c r="E98">
        <v>51.69</v>
      </c>
    </row>
    <row r="99" spans="2:5" x14ac:dyDescent="0.25">
      <c r="B99" t="s">
        <v>131</v>
      </c>
      <c r="C99">
        <v>198</v>
      </c>
      <c r="D99">
        <v>169</v>
      </c>
      <c r="E99">
        <v>169</v>
      </c>
    </row>
    <row r="100" spans="2:5" x14ac:dyDescent="0.25">
      <c r="B100" t="s">
        <v>132</v>
      </c>
      <c r="C100">
        <v>6009.91</v>
      </c>
      <c r="D100">
        <v>5786</v>
      </c>
      <c r="E100">
        <v>5786</v>
      </c>
    </row>
    <row r="101" spans="2:5" x14ac:dyDescent="0.25">
      <c r="B101" t="s">
        <v>385</v>
      </c>
      <c r="C101">
        <v>53980.87</v>
      </c>
      <c r="D101">
        <v>53980</v>
      </c>
      <c r="E101">
        <v>53980</v>
      </c>
    </row>
    <row r="102" spans="2:5" x14ac:dyDescent="0.25">
      <c r="B102" t="s">
        <v>386</v>
      </c>
      <c r="C102">
        <v>56965.56</v>
      </c>
      <c r="D102">
        <v>56965</v>
      </c>
      <c r="E102">
        <v>56965</v>
      </c>
    </row>
    <row r="103" spans="2:5" x14ac:dyDescent="0.25">
      <c r="B103" t="s">
        <v>387</v>
      </c>
      <c r="C103">
        <v>37060.620000000003</v>
      </c>
      <c r="D103">
        <v>37059.699999999997</v>
      </c>
      <c r="E103">
        <v>37059.699999999997</v>
      </c>
    </row>
    <row r="104" spans="2:5" x14ac:dyDescent="0.25">
      <c r="B104" t="s">
        <v>468</v>
      </c>
      <c r="C104">
        <v>220478</v>
      </c>
      <c r="D104">
        <v>220478</v>
      </c>
      <c r="E104">
        <v>220478</v>
      </c>
    </row>
    <row r="105" spans="2:5" x14ac:dyDescent="0.25">
      <c r="B105" t="s">
        <v>469</v>
      </c>
      <c r="C105">
        <v>115074</v>
      </c>
      <c r="D105">
        <v>115074</v>
      </c>
      <c r="E105">
        <v>115074</v>
      </c>
    </row>
    <row r="106" spans="2:5" x14ac:dyDescent="0.25">
      <c r="B106" t="s">
        <v>470</v>
      </c>
      <c r="C106">
        <v>142926</v>
      </c>
      <c r="D106">
        <v>142926</v>
      </c>
      <c r="E106">
        <v>142926</v>
      </c>
    </row>
    <row r="107" spans="2:5" x14ac:dyDescent="0.25">
      <c r="B107" t="s">
        <v>133</v>
      </c>
      <c r="C107">
        <v>907</v>
      </c>
      <c r="D107">
        <v>907</v>
      </c>
      <c r="E107">
        <v>907</v>
      </c>
    </row>
    <row r="108" spans="2:5" x14ac:dyDescent="0.25">
      <c r="B108" t="s">
        <v>388</v>
      </c>
      <c r="C108">
        <v>6120</v>
      </c>
      <c r="D108">
        <v>6120</v>
      </c>
      <c r="E108">
        <v>6120</v>
      </c>
    </row>
    <row r="109" spans="2:5" x14ac:dyDescent="0.25">
      <c r="B109" t="s">
        <v>134</v>
      </c>
      <c r="C109">
        <v>0</v>
      </c>
      <c r="D109">
        <v>0</v>
      </c>
      <c r="E109">
        <v>0</v>
      </c>
    </row>
    <row r="110" spans="2:5" x14ac:dyDescent="0.25">
      <c r="B110" t="s">
        <v>135</v>
      </c>
      <c r="C110">
        <v>286711.90000000002</v>
      </c>
      <c r="D110">
        <v>282146</v>
      </c>
      <c r="E110">
        <v>282146</v>
      </c>
    </row>
    <row r="111" spans="2:5" x14ac:dyDescent="0.25">
      <c r="B111" t="s">
        <v>136</v>
      </c>
      <c r="C111">
        <v>748.94</v>
      </c>
      <c r="D111">
        <v>748.94</v>
      </c>
      <c r="E111">
        <v>748.94</v>
      </c>
    </row>
    <row r="112" spans="2:5" x14ac:dyDescent="0.25">
      <c r="B112" t="s">
        <v>389</v>
      </c>
      <c r="C112">
        <v>17272.11</v>
      </c>
      <c r="D112">
        <v>17271.73</v>
      </c>
      <c r="E112">
        <v>17271.73</v>
      </c>
    </row>
    <row r="113" spans="2:5" x14ac:dyDescent="0.25">
      <c r="B113" t="s">
        <v>390</v>
      </c>
      <c r="C113">
        <v>10999.85</v>
      </c>
      <c r="D113">
        <v>10999.77</v>
      </c>
      <c r="E113">
        <v>10999.77</v>
      </c>
    </row>
    <row r="114" spans="2:5" x14ac:dyDescent="0.25">
      <c r="B114" t="s">
        <v>391</v>
      </c>
      <c r="C114">
        <v>385019.22</v>
      </c>
      <c r="D114">
        <v>385018.89</v>
      </c>
      <c r="E114">
        <v>385018.89</v>
      </c>
    </row>
    <row r="115" spans="2:5" x14ac:dyDescent="0.25">
      <c r="B115" t="s">
        <v>471</v>
      </c>
      <c r="C115">
        <v>21001</v>
      </c>
      <c r="D115">
        <v>21001</v>
      </c>
      <c r="E115">
        <v>21001</v>
      </c>
    </row>
    <row r="116" spans="2:5" x14ac:dyDescent="0.25">
      <c r="B116" t="s">
        <v>472</v>
      </c>
      <c r="C116">
        <v>19763</v>
      </c>
      <c r="D116">
        <v>19763</v>
      </c>
      <c r="E116">
        <v>19763</v>
      </c>
    </row>
    <row r="117" spans="2:5" x14ac:dyDescent="0.25">
      <c r="B117" t="s">
        <v>392</v>
      </c>
      <c r="C117">
        <v>67</v>
      </c>
      <c r="D117">
        <v>60</v>
      </c>
      <c r="E117">
        <v>60</v>
      </c>
    </row>
    <row r="118" spans="2:5" x14ac:dyDescent="0.25">
      <c r="B118" t="s">
        <v>137</v>
      </c>
      <c r="C118">
        <v>88574</v>
      </c>
      <c r="D118">
        <v>58279.24</v>
      </c>
      <c r="E118">
        <v>58279.24</v>
      </c>
    </row>
    <row r="119" spans="2:5" x14ac:dyDescent="0.25">
      <c r="B119" t="s">
        <v>138</v>
      </c>
      <c r="C119">
        <v>6645</v>
      </c>
      <c r="D119">
        <v>6645</v>
      </c>
      <c r="E119">
        <v>6645</v>
      </c>
    </row>
    <row r="120" spans="2:5" x14ac:dyDescent="0.25">
      <c r="B120" t="s">
        <v>139</v>
      </c>
      <c r="C120">
        <v>633.75</v>
      </c>
      <c r="D120">
        <v>633.75</v>
      </c>
      <c r="E120">
        <v>633.75</v>
      </c>
    </row>
    <row r="121" spans="2:5" x14ac:dyDescent="0.25">
      <c r="B121" t="s">
        <v>394</v>
      </c>
      <c r="C121">
        <v>23603.01</v>
      </c>
      <c r="D121">
        <v>23603</v>
      </c>
      <c r="E121">
        <v>23603</v>
      </c>
    </row>
    <row r="122" spans="2:5" x14ac:dyDescent="0.25">
      <c r="B122" t="s">
        <v>473</v>
      </c>
      <c r="C122">
        <v>13357</v>
      </c>
      <c r="D122">
        <v>13357</v>
      </c>
      <c r="E122">
        <v>13357</v>
      </c>
    </row>
    <row r="123" spans="2:5" x14ac:dyDescent="0.25">
      <c r="B123" t="s">
        <v>474</v>
      </c>
      <c r="C123">
        <v>2079</v>
      </c>
      <c r="D123">
        <v>2079</v>
      </c>
      <c r="E123">
        <v>2079</v>
      </c>
    </row>
    <row r="124" spans="2:5" x14ac:dyDescent="0.25">
      <c r="B124" t="s">
        <v>395</v>
      </c>
      <c r="C124">
        <v>29547.88</v>
      </c>
      <c r="D124">
        <v>29547.88</v>
      </c>
      <c r="E124">
        <v>29547.88</v>
      </c>
    </row>
    <row r="125" spans="2:5" x14ac:dyDescent="0.25">
      <c r="B125" t="s">
        <v>396</v>
      </c>
      <c r="C125">
        <v>4</v>
      </c>
      <c r="D125">
        <v>4</v>
      </c>
      <c r="E125">
        <v>4</v>
      </c>
    </row>
    <row r="126" spans="2:5" x14ac:dyDescent="0.25">
      <c r="B126" t="s">
        <v>397</v>
      </c>
      <c r="C126">
        <v>21192</v>
      </c>
      <c r="D126">
        <v>21192</v>
      </c>
      <c r="E126">
        <v>21192</v>
      </c>
    </row>
    <row r="127" spans="2:5" x14ac:dyDescent="0.25">
      <c r="B127" t="s">
        <v>398</v>
      </c>
      <c r="C127">
        <v>423</v>
      </c>
      <c r="D127">
        <v>423</v>
      </c>
      <c r="E127">
        <v>423</v>
      </c>
    </row>
    <row r="128" spans="2:5" x14ac:dyDescent="0.25">
      <c r="B128" t="s">
        <v>140</v>
      </c>
      <c r="C128">
        <v>12.84</v>
      </c>
      <c r="D128">
        <v>12.84</v>
      </c>
      <c r="E128">
        <v>12.84</v>
      </c>
    </row>
    <row r="129" spans="2:5" x14ac:dyDescent="0.25">
      <c r="B129" t="s">
        <v>399</v>
      </c>
      <c r="C129">
        <v>462.51</v>
      </c>
      <c r="D129">
        <v>462.51</v>
      </c>
      <c r="E129">
        <v>462.51</v>
      </c>
    </row>
    <row r="130" spans="2:5" x14ac:dyDescent="0.25">
      <c r="B130" t="s">
        <v>414</v>
      </c>
      <c r="C130">
        <v>1498025</v>
      </c>
      <c r="D130">
        <v>1498025</v>
      </c>
      <c r="E130">
        <v>1498025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1"/>
  <sheetViews>
    <sheetView topLeftCell="A174" workbookViewId="0">
      <selection activeCell="B199" sqref="B199"/>
    </sheetView>
  </sheetViews>
  <sheetFormatPr baseColWidth="10" defaultRowHeight="15" x14ac:dyDescent="0.25"/>
  <cols>
    <col min="2" max="2" width="86" bestFit="1" customWidth="1"/>
  </cols>
  <sheetData>
    <row r="1" spans="1:5" x14ac:dyDescent="0.25">
      <c r="A1" t="s">
        <v>441</v>
      </c>
      <c r="B1" t="s">
        <v>408</v>
      </c>
      <c r="C1" t="s">
        <v>442</v>
      </c>
      <c r="D1" t="s">
        <v>409</v>
      </c>
      <c r="E1" t="s">
        <v>410</v>
      </c>
    </row>
    <row r="2" spans="1:5" x14ac:dyDescent="0.25">
      <c r="A2" t="s">
        <v>332</v>
      </c>
      <c r="C2">
        <v>13151547851.059996</v>
      </c>
      <c r="D2">
        <v>12398310637.399998</v>
      </c>
      <c r="E2">
        <v>12147101187.159998</v>
      </c>
    </row>
    <row r="3" spans="1:5" x14ac:dyDescent="0.25">
      <c r="B3" t="s">
        <v>15</v>
      </c>
      <c r="C3">
        <v>185553367.9999997</v>
      </c>
      <c r="D3">
        <v>97540542.289999902</v>
      </c>
      <c r="E3">
        <v>97470060.689999908</v>
      </c>
    </row>
    <row r="4" spans="1:5" x14ac:dyDescent="0.25">
      <c r="B4" t="s">
        <v>17</v>
      </c>
      <c r="C4">
        <v>1821209919</v>
      </c>
      <c r="D4">
        <v>1812276350.97</v>
      </c>
      <c r="E4">
        <v>1812276350.97</v>
      </c>
    </row>
    <row r="5" spans="1:5" x14ac:dyDescent="0.25">
      <c r="B5" t="s">
        <v>18</v>
      </c>
      <c r="C5">
        <v>118142073</v>
      </c>
      <c r="D5">
        <v>28675219.09</v>
      </c>
      <c r="E5">
        <v>28675219.09</v>
      </c>
    </row>
    <row r="6" spans="1:5" x14ac:dyDescent="0.25">
      <c r="B6" t="s">
        <v>19</v>
      </c>
      <c r="C6">
        <v>856533465</v>
      </c>
      <c r="D6">
        <v>856533465</v>
      </c>
      <c r="E6">
        <v>761363080</v>
      </c>
    </row>
    <row r="7" spans="1:5" x14ac:dyDescent="0.25">
      <c r="B7" t="s">
        <v>20</v>
      </c>
      <c r="C7">
        <v>814361796</v>
      </c>
      <c r="D7">
        <v>814361795</v>
      </c>
      <c r="E7">
        <v>723877151</v>
      </c>
    </row>
    <row r="8" spans="1:5" x14ac:dyDescent="0.25">
      <c r="B8" t="s">
        <v>21</v>
      </c>
      <c r="C8">
        <v>127163772</v>
      </c>
      <c r="D8">
        <v>127163772</v>
      </c>
      <c r="E8">
        <v>127163772</v>
      </c>
    </row>
    <row r="9" spans="1:5" x14ac:dyDescent="0.25">
      <c r="B9" t="s">
        <v>23</v>
      </c>
      <c r="C9">
        <v>68831946</v>
      </c>
      <c r="D9">
        <v>68831946</v>
      </c>
      <c r="E9">
        <v>68831946</v>
      </c>
    </row>
    <row r="10" spans="1:5" x14ac:dyDescent="0.25">
      <c r="B10" t="s">
        <v>25</v>
      </c>
      <c r="C10">
        <v>17092143</v>
      </c>
      <c r="D10">
        <v>17092143</v>
      </c>
      <c r="E10">
        <v>17092143</v>
      </c>
    </row>
    <row r="11" spans="1:5" x14ac:dyDescent="0.25">
      <c r="B11" t="s">
        <v>27</v>
      </c>
      <c r="C11">
        <v>36550478</v>
      </c>
      <c r="D11">
        <v>36550478</v>
      </c>
      <c r="E11">
        <v>36550478</v>
      </c>
    </row>
    <row r="12" spans="1:5" x14ac:dyDescent="0.25">
      <c r="B12" t="s">
        <v>29</v>
      </c>
      <c r="C12">
        <v>51462902.380000003</v>
      </c>
      <c r="D12">
        <v>51462902.380000003</v>
      </c>
      <c r="E12">
        <v>51462902.380000003</v>
      </c>
    </row>
    <row r="13" spans="1:5" x14ac:dyDescent="0.25">
      <c r="B13" t="s">
        <v>31</v>
      </c>
      <c r="C13">
        <v>167637546</v>
      </c>
      <c r="D13">
        <v>54684519.140000001</v>
      </c>
      <c r="E13">
        <v>5404681.7599999998</v>
      </c>
    </row>
    <row r="14" spans="1:5" x14ac:dyDescent="0.25">
      <c r="B14" t="s">
        <v>33</v>
      </c>
      <c r="C14">
        <v>517124528.99999923</v>
      </c>
      <c r="D14">
        <v>507646772.22999913</v>
      </c>
      <c r="E14">
        <v>504756940.87999946</v>
      </c>
    </row>
    <row r="15" spans="1:5" x14ac:dyDescent="0.25">
      <c r="B15" t="s">
        <v>35</v>
      </c>
      <c r="C15">
        <v>404004172</v>
      </c>
      <c r="D15">
        <v>310089724.42999995</v>
      </c>
      <c r="E15">
        <v>310089724.42999995</v>
      </c>
    </row>
    <row r="16" spans="1:5" x14ac:dyDescent="0.25">
      <c r="B16" t="s">
        <v>36</v>
      </c>
      <c r="C16">
        <v>4760620496.999999</v>
      </c>
      <c r="D16">
        <v>4647886731.2599993</v>
      </c>
      <c r="E16">
        <v>4647886731.2599993</v>
      </c>
    </row>
    <row r="17" spans="2:5" x14ac:dyDescent="0.25">
      <c r="B17" t="s">
        <v>37</v>
      </c>
      <c r="C17">
        <v>4428531</v>
      </c>
      <c r="D17">
        <v>4428531</v>
      </c>
      <c r="E17">
        <v>4428531</v>
      </c>
    </row>
    <row r="18" spans="2:5" x14ac:dyDescent="0.25">
      <c r="B18" t="s">
        <v>38</v>
      </c>
      <c r="C18">
        <v>55235754</v>
      </c>
      <c r="D18">
        <v>55235754</v>
      </c>
      <c r="E18">
        <v>55235754</v>
      </c>
    </row>
    <row r="19" spans="2:5" x14ac:dyDescent="0.25">
      <c r="B19" t="s">
        <v>39</v>
      </c>
      <c r="C19">
        <v>3553767</v>
      </c>
      <c r="D19">
        <v>3553767</v>
      </c>
      <c r="E19">
        <v>3553767</v>
      </c>
    </row>
    <row r="20" spans="2:5" x14ac:dyDescent="0.25">
      <c r="B20" t="s">
        <v>41</v>
      </c>
      <c r="C20">
        <v>13715820</v>
      </c>
      <c r="D20">
        <v>13715820</v>
      </c>
      <c r="E20">
        <v>13715820</v>
      </c>
    </row>
    <row r="21" spans="2:5" x14ac:dyDescent="0.25">
      <c r="B21" t="s">
        <v>43</v>
      </c>
      <c r="C21">
        <v>1382613873</v>
      </c>
      <c r="D21">
        <v>1363281500</v>
      </c>
      <c r="E21">
        <v>1363281500</v>
      </c>
    </row>
    <row r="22" spans="2:5" x14ac:dyDescent="0.25">
      <c r="B22" t="s">
        <v>44</v>
      </c>
      <c r="C22">
        <v>135315715</v>
      </c>
      <c r="D22">
        <v>135315715</v>
      </c>
      <c r="E22">
        <v>135315715</v>
      </c>
    </row>
    <row r="23" spans="2:5" x14ac:dyDescent="0.25">
      <c r="B23" t="s">
        <v>45</v>
      </c>
      <c r="C23">
        <v>207206162</v>
      </c>
      <c r="D23">
        <v>207206162</v>
      </c>
      <c r="E23">
        <v>207206162</v>
      </c>
    </row>
    <row r="24" spans="2:5" x14ac:dyDescent="0.25">
      <c r="B24" t="s">
        <v>47</v>
      </c>
      <c r="C24">
        <v>0</v>
      </c>
      <c r="D24">
        <v>0</v>
      </c>
      <c r="E24">
        <v>0</v>
      </c>
    </row>
    <row r="25" spans="2:5" x14ac:dyDescent="0.25">
      <c r="B25" t="s">
        <v>48</v>
      </c>
      <c r="C25">
        <v>0</v>
      </c>
      <c r="D25">
        <v>0</v>
      </c>
      <c r="E25">
        <v>0</v>
      </c>
    </row>
    <row r="26" spans="2:5" x14ac:dyDescent="0.25">
      <c r="B26" t="s">
        <v>49</v>
      </c>
      <c r="C26">
        <v>0</v>
      </c>
      <c r="D26">
        <v>0</v>
      </c>
      <c r="E26">
        <v>0</v>
      </c>
    </row>
    <row r="27" spans="2:5" x14ac:dyDescent="0.25">
      <c r="B27" t="s">
        <v>333</v>
      </c>
      <c r="C27">
        <v>53017839.969999999</v>
      </c>
      <c r="D27">
        <v>53017839.969999999</v>
      </c>
      <c r="E27">
        <v>53017839.969999999</v>
      </c>
    </row>
    <row r="28" spans="2:5" x14ac:dyDescent="0.25">
      <c r="B28" t="s">
        <v>334</v>
      </c>
      <c r="C28">
        <v>0</v>
      </c>
      <c r="D28">
        <v>0</v>
      </c>
      <c r="E28">
        <v>0</v>
      </c>
    </row>
    <row r="29" spans="2:5" x14ac:dyDescent="0.25">
      <c r="B29" t="s">
        <v>50</v>
      </c>
      <c r="C29">
        <v>0</v>
      </c>
      <c r="D29">
        <v>0</v>
      </c>
      <c r="E29">
        <v>0</v>
      </c>
    </row>
    <row r="30" spans="2:5" x14ac:dyDescent="0.25">
      <c r="B30" t="s">
        <v>52</v>
      </c>
      <c r="C30">
        <v>100000000.00000003</v>
      </c>
      <c r="D30">
        <v>100000000.00000003</v>
      </c>
      <c r="E30">
        <v>100000000.00000003</v>
      </c>
    </row>
    <row r="31" spans="2:5" x14ac:dyDescent="0.25">
      <c r="B31" t="s">
        <v>53</v>
      </c>
      <c r="C31">
        <v>10718105</v>
      </c>
      <c r="D31">
        <v>10718105</v>
      </c>
      <c r="E31">
        <v>10718105</v>
      </c>
    </row>
    <row r="32" spans="2:5" x14ac:dyDescent="0.25">
      <c r="B32" t="s">
        <v>335</v>
      </c>
      <c r="C32">
        <v>1200000</v>
      </c>
      <c r="D32">
        <v>1195499.56</v>
      </c>
      <c r="E32">
        <v>1195499.56</v>
      </c>
    </row>
    <row r="33" spans="2:5" x14ac:dyDescent="0.25">
      <c r="B33" t="s">
        <v>336</v>
      </c>
      <c r="C33">
        <v>14444739.199999999</v>
      </c>
      <c r="D33">
        <v>4806300</v>
      </c>
      <c r="E33">
        <v>4806300</v>
      </c>
    </row>
    <row r="34" spans="2:5" x14ac:dyDescent="0.25">
      <c r="B34" t="s">
        <v>443</v>
      </c>
      <c r="C34">
        <v>1247008</v>
      </c>
      <c r="D34">
        <v>0</v>
      </c>
      <c r="E34">
        <v>0</v>
      </c>
    </row>
    <row r="35" spans="2:5" x14ac:dyDescent="0.25">
      <c r="B35" t="s">
        <v>54</v>
      </c>
      <c r="C35">
        <v>8664817.9999999981</v>
      </c>
      <c r="D35">
        <v>4401003.2</v>
      </c>
      <c r="E35">
        <v>4401003.2</v>
      </c>
    </row>
    <row r="36" spans="2:5" x14ac:dyDescent="0.25">
      <c r="B36" t="s">
        <v>337</v>
      </c>
      <c r="C36">
        <v>17034975</v>
      </c>
      <c r="D36">
        <v>9659316.4699999988</v>
      </c>
      <c r="E36">
        <v>9543957.879999999</v>
      </c>
    </row>
    <row r="37" spans="2:5" x14ac:dyDescent="0.25">
      <c r="B37" t="s">
        <v>56</v>
      </c>
      <c r="C37">
        <v>2854457</v>
      </c>
      <c r="D37">
        <v>2854457</v>
      </c>
      <c r="E37">
        <v>2854457</v>
      </c>
    </row>
    <row r="38" spans="2:5" x14ac:dyDescent="0.25">
      <c r="B38" t="s">
        <v>338</v>
      </c>
      <c r="C38">
        <v>0</v>
      </c>
      <c r="D38">
        <v>0</v>
      </c>
      <c r="E38">
        <v>0</v>
      </c>
    </row>
    <row r="39" spans="2:5" x14ac:dyDescent="0.25">
      <c r="B39" t="s">
        <v>339</v>
      </c>
      <c r="C39">
        <v>10957480.9</v>
      </c>
      <c r="D39">
        <v>10957480.9</v>
      </c>
      <c r="E39">
        <v>10957480.9</v>
      </c>
    </row>
    <row r="40" spans="2:5" x14ac:dyDescent="0.25">
      <c r="B40" t="s">
        <v>58</v>
      </c>
      <c r="C40">
        <v>3872670</v>
      </c>
      <c r="D40">
        <v>3872670</v>
      </c>
      <c r="E40">
        <v>3872670</v>
      </c>
    </row>
    <row r="41" spans="2:5" x14ac:dyDescent="0.25">
      <c r="B41" t="s">
        <v>60</v>
      </c>
      <c r="C41">
        <v>0</v>
      </c>
      <c r="D41">
        <v>0</v>
      </c>
      <c r="E41">
        <v>0</v>
      </c>
    </row>
    <row r="42" spans="2:5" x14ac:dyDescent="0.25">
      <c r="B42" t="s">
        <v>340</v>
      </c>
      <c r="C42">
        <v>11126800.810000001</v>
      </c>
      <c r="D42">
        <v>11126800.810000001</v>
      </c>
      <c r="E42">
        <v>11126800.810000001</v>
      </c>
    </row>
    <row r="43" spans="2:5" x14ac:dyDescent="0.25">
      <c r="B43" t="s">
        <v>341</v>
      </c>
      <c r="C43">
        <v>7442380</v>
      </c>
      <c r="D43">
        <v>3305384.37</v>
      </c>
      <c r="E43">
        <v>3305384.37</v>
      </c>
    </row>
    <row r="44" spans="2:5" x14ac:dyDescent="0.25">
      <c r="B44" t="s">
        <v>342</v>
      </c>
      <c r="C44">
        <v>1003754</v>
      </c>
      <c r="D44">
        <v>0</v>
      </c>
      <c r="E44">
        <v>0</v>
      </c>
    </row>
    <row r="45" spans="2:5" x14ac:dyDescent="0.25">
      <c r="B45" t="s">
        <v>444</v>
      </c>
      <c r="C45">
        <v>190000000.00000009</v>
      </c>
      <c r="D45">
        <v>190000000.00000009</v>
      </c>
      <c r="E45">
        <v>190000000.00000009</v>
      </c>
    </row>
    <row r="46" spans="2:5" x14ac:dyDescent="0.25">
      <c r="B46" t="s">
        <v>61</v>
      </c>
      <c r="C46">
        <v>32984128</v>
      </c>
      <c r="D46">
        <v>32984128</v>
      </c>
      <c r="E46">
        <v>32984128</v>
      </c>
    </row>
    <row r="47" spans="2:5" x14ac:dyDescent="0.25">
      <c r="B47" t="s">
        <v>62</v>
      </c>
      <c r="C47">
        <v>29698336</v>
      </c>
      <c r="D47">
        <v>29698336</v>
      </c>
      <c r="E47">
        <v>29698336</v>
      </c>
    </row>
    <row r="48" spans="2:5" x14ac:dyDescent="0.25">
      <c r="B48" t="s">
        <v>343</v>
      </c>
      <c r="C48">
        <v>48546909.999999993</v>
      </c>
      <c r="D48">
        <v>28013263.960000001</v>
      </c>
      <c r="E48">
        <v>28013263.960000001</v>
      </c>
    </row>
    <row r="49" spans="2:5" x14ac:dyDescent="0.25">
      <c r="B49" t="s">
        <v>445</v>
      </c>
      <c r="C49">
        <v>170000000</v>
      </c>
      <c r="D49">
        <v>58545315.229999997</v>
      </c>
      <c r="E49">
        <v>45346402.909999996</v>
      </c>
    </row>
    <row r="50" spans="2:5" x14ac:dyDescent="0.25">
      <c r="B50" t="s">
        <v>64</v>
      </c>
      <c r="C50">
        <v>0</v>
      </c>
      <c r="D50">
        <v>0</v>
      </c>
      <c r="E50">
        <v>0</v>
      </c>
    </row>
    <row r="51" spans="2:5" x14ac:dyDescent="0.25">
      <c r="B51" t="s">
        <v>344</v>
      </c>
      <c r="C51">
        <v>715878.83</v>
      </c>
      <c r="D51">
        <v>715878.83</v>
      </c>
      <c r="E51">
        <v>715878.83</v>
      </c>
    </row>
    <row r="52" spans="2:5" x14ac:dyDescent="0.25">
      <c r="B52" t="s">
        <v>345</v>
      </c>
      <c r="C52">
        <v>2762974.02</v>
      </c>
      <c r="D52">
        <v>2762974.02</v>
      </c>
      <c r="E52">
        <v>2762974.02</v>
      </c>
    </row>
    <row r="53" spans="2:5" x14ac:dyDescent="0.25">
      <c r="B53" t="s">
        <v>346</v>
      </c>
      <c r="C53">
        <v>18185000</v>
      </c>
      <c r="D53">
        <v>80456.990000000005</v>
      </c>
      <c r="E53">
        <v>80456.990000000005</v>
      </c>
    </row>
    <row r="54" spans="2:5" x14ac:dyDescent="0.25">
      <c r="B54" t="s">
        <v>347</v>
      </c>
      <c r="C54">
        <v>199999999.99999997</v>
      </c>
      <c r="D54">
        <v>199999999.99999997</v>
      </c>
      <c r="E54">
        <v>199999999.99999997</v>
      </c>
    </row>
    <row r="55" spans="2:5" x14ac:dyDescent="0.25">
      <c r="B55" t="s">
        <v>65</v>
      </c>
      <c r="C55">
        <v>0</v>
      </c>
      <c r="D55">
        <v>0</v>
      </c>
      <c r="E55">
        <v>0</v>
      </c>
    </row>
    <row r="56" spans="2:5" x14ac:dyDescent="0.25">
      <c r="B56" t="s">
        <v>446</v>
      </c>
      <c r="C56">
        <v>83611481.789999977</v>
      </c>
      <c r="D56">
        <v>83611481.789999977</v>
      </c>
      <c r="E56">
        <v>83611481.789999977</v>
      </c>
    </row>
    <row r="57" spans="2:5" x14ac:dyDescent="0.25">
      <c r="B57" t="s">
        <v>67</v>
      </c>
      <c r="C57">
        <v>308594872.06999999</v>
      </c>
      <c r="D57">
        <v>308594872.06</v>
      </c>
      <c r="E57">
        <v>308594872.06</v>
      </c>
    </row>
    <row r="58" spans="2:5" x14ac:dyDescent="0.25">
      <c r="B58" t="s">
        <v>348</v>
      </c>
      <c r="C58">
        <v>15279501</v>
      </c>
      <c r="D58">
        <v>15279501</v>
      </c>
      <c r="E58">
        <v>15279501</v>
      </c>
    </row>
    <row r="59" spans="2:5" x14ac:dyDescent="0.25">
      <c r="B59" t="s">
        <v>349</v>
      </c>
      <c r="C59">
        <v>1657333.38</v>
      </c>
      <c r="D59">
        <v>183305.59999999998</v>
      </c>
      <c r="E59">
        <v>183305.59999999998</v>
      </c>
    </row>
    <row r="60" spans="2:5" x14ac:dyDescent="0.25">
      <c r="B60" t="s">
        <v>350</v>
      </c>
      <c r="C60">
        <v>2680000</v>
      </c>
      <c r="D60">
        <v>828580.52</v>
      </c>
      <c r="E60">
        <v>828580.52</v>
      </c>
    </row>
    <row r="61" spans="2:5" x14ac:dyDescent="0.25">
      <c r="B61" t="s">
        <v>69</v>
      </c>
      <c r="C61">
        <v>3775371</v>
      </c>
      <c r="D61">
        <v>3752944</v>
      </c>
      <c r="E61">
        <v>3752944</v>
      </c>
    </row>
    <row r="62" spans="2:5" x14ac:dyDescent="0.25">
      <c r="B62" t="s">
        <v>71</v>
      </c>
      <c r="C62">
        <v>2586581</v>
      </c>
      <c r="D62">
        <v>2586581</v>
      </c>
      <c r="E62">
        <v>2586581</v>
      </c>
    </row>
    <row r="63" spans="2:5" x14ac:dyDescent="0.25">
      <c r="B63" t="s">
        <v>351</v>
      </c>
      <c r="C63">
        <v>1891500</v>
      </c>
      <c r="D63">
        <v>710025.17999999993</v>
      </c>
      <c r="E63">
        <v>710025.17999999993</v>
      </c>
    </row>
    <row r="64" spans="2:5" x14ac:dyDescent="0.25">
      <c r="B64" t="s">
        <v>352</v>
      </c>
      <c r="C64">
        <v>830000</v>
      </c>
      <c r="D64">
        <v>797762.52</v>
      </c>
      <c r="E64">
        <v>797762.52</v>
      </c>
    </row>
    <row r="65" spans="2:5" x14ac:dyDescent="0.25">
      <c r="B65" t="s">
        <v>353</v>
      </c>
      <c r="C65">
        <v>33012865.069999997</v>
      </c>
      <c r="D65">
        <v>2572776.2400000002</v>
      </c>
      <c r="E65">
        <v>2572776.2400000002</v>
      </c>
    </row>
    <row r="66" spans="2:5" x14ac:dyDescent="0.25">
      <c r="B66" t="s">
        <v>354</v>
      </c>
      <c r="C66">
        <v>1141531.76</v>
      </c>
      <c r="D66">
        <v>1141531.76</v>
      </c>
      <c r="E66">
        <v>1141531.76</v>
      </c>
    </row>
    <row r="67" spans="2:5" x14ac:dyDescent="0.25">
      <c r="B67" t="s">
        <v>447</v>
      </c>
      <c r="C67">
        <v>4200000</v>
      </c>
      <c r="D67">
        <v>4200000</v>
      </c>
      <c r="E67">
        <v>4200000</v>
      </c>
    </row>
    <row r="68" spans="2:5" x14ac:dyDescent="0.25">
      <c r="B68" t="s">
        <v>448</v>
      </c>
      <c r="C68">
        <v>1037000</v>
      </c>
      <c r="D68">
        <v>1037000</v>
      </c>
      <c r="E68">
        <v>1037000</v>
      </c>
    </row>
    <row r="69" spans="2:5" x14ac:dyDescent="0.25">
      <c r="B69" t="s">
        <v>80</v>
      </c>
      <c r="C69">
        <v>1645319.79</v>
      </c>
      <c r="D69">
        <v>0</v>
      </c>
      <c r="E69">
        <v>0</v>
      </c>
    </row>
    <row r="70" spans="2:5" x14ac:dyDescent="0.25">
      <c r="B70" t="s">
        <v>357</v>
      </c>
      <c r="C70">
        <v>161001.98000000001</v>
      </c>
      <c r="D70">
        <v>126011.8</v>
      </c>
      <c r="E70">
        <v>126011.8</v>
      </c>
    </row>
    <row r="71" spans="2:5" x14ac:dyDescent="0.25">
      <c r="B71" t="s">
        <v>81</v>
      </c>
      <c r="C71">
        <v>1112087.05</v>
      </c>
      <c r="D71">
        <v>0</v>
      </c>
      <c r="E71">
        <v>0</v>
      </c>
    </row>
    <row r="72" spans="2:5" x14ac:dyDescent="0.25">
      <c r="B72" t="s">
        <v>358</v>
      </c>
      <c r="C72">
        <v>75911.349999999977</v>
      </c>
      <c r="D72">
        <v>75911.349999999977</v>
      </c>
      <c r="E72">
        <v>75911.349999999977</v>
      </c>
    </row>
    <row r="73" spans="2:5" x14ac:dyDescent="0.25">
      <c r="B73" t="s">
        <v>359</v>
      </c>
      <c r="C73">
        <v>57307.98</v>
      </c>
      <c r="D73">
        <v>57307.98</v>
      </c>
      <c r="E73">
        <v>57307.98</v>
      </c>
    </row>
    <row r="74" spans="2:5" x14ac:dyDescent="0.25">
      <c r="B74" t="s">
        <v>82</v>
      </c>
      <c r="C74">
        <v>8846.85</v>
      </c>
      <c r="D74">
        <v>8846.85</v>
      </c>
      <c r="E74">
        <v>8846.85</v>
      </c>
    </row>
    <row r="75" spans="2:5" x14ac:dyDescent="0.25">
      <c r="B75" t="s">
        <v>83</v>
      </c>
      <c r="C75">
        <v>2188.02</v>
      </c>
      <c r="D75">
        <v>2188.02</v>
      </c>
      <c r="E75">
        <v>2188.02</v>
      </c>
    </row>
    <row r="76" spans="2:5" x14ac:dyDescent="0.25">
      <c r="B76" t="s">
        <v>360</v>
      </c>
      <c r="C76">
        <v>612178.41</v>
      </c>
      <c r="D76">
        <v>0</v>
      </c>
      <c r="E76">
        <v>0</v>
      </c>
    </row>
    <row r="77" spans="2:5" x14ac:dyDescent="0.25">
      <c r="B77" t="s">
        <v>449</v>
      </c>
      <c r="C77">
        <v>1622860.37</v>
      </c>
      <c r="D77">
        <v>0</v>
      </c>
      <c r="E77">
        <v>0</v>
      </c>
    </row>
    <row r="78" spans="2:5" x14ac:dyDescent="0.25">
      <c r="B78" t="s">
        <v>84</v>
      </c>
      <c r="C78">
        <v>547</v>
      </c>
      <c r="D78">
        <v>547</v>
      </c>
      <c r="E78">
        <v>547</v>
      </c>
    </row>
    <row r="79" spans="2:5" x14ac:dyDescent="0.25">
      <c r="B79" t="s">
        <v>361</v>
      </c>
      <c r="C79">
        <v>7713.3</v>
      </c>
      <c r="D79">
        <v>7713.3</v>
      </c>
      <c r="E79">
        <v>7713.3</v>
      </c>
    </row>
    <row r="80" spans="2:5" x14ac:dyDescent="0.25">
      <c r="B80" t="s">
        <v>362</v>
      </c>
      <c r="C80">
        <v>104590</v>
      </c>
      <c r="D80">
        <v>104590</v>
      </c>
      <c r="E80">
        <v>104590</v>
      </c>
    </row>
    <row r="81" spans="2:5" x14ac:dyDescent="0.25">
      <c r="B81" t="s">
        <v>363</v>
      </c>
      <c r="C81">
        <v>3091.94</v>
      </c>
      <c r="D81">
        <v>0</v>
      </c>
      <c r="E81">
        <v>0</v>
      </c>
    </row>
    <row r="82" spans="2:5" x14ac:dyDescent="0.25">
      <c r="B82" t="s">
        <v>450</v>
      </c>
      <c r="C82">
        <v>80476</v>
      </c>
      <c r="D82">
        <v>0</v>
      </c>
      <c r="E82">
        <v>0</v>
      </c>
    </row>
    <row r="83" spans="2:5" x14ac:dyDescent="0.25">
      <c r="B83" t="s">
        <v>451</v>
      </c>
      <c r="C83">
        <v>3157</v>
      </c>
      <c r="D83">
        <v>0</v>
      </c>
      <c r="E83">
        <v>0</v>
      </c>
    </row>
    <row r="84" spans="2:5" x14ac:dyDescent="0.25">
      <c r="B84" t="s">
        <v>364</v>
      </c>
      <c r="C84">
        <v>46583.24</v>
      </c>
      <c r="D84">
        <v>46581</v>
      </c>
      <c r="E84">
        <v>46581</v>
      </c>
    </row>
    <row r="85" spans="2:5" x14ac:dyDescent="0.25">
      <c r="B85" t="s">
        <v>452</v>
      </c>
      <c r="C85">
        <v>138432</v>
      </c>
      <c r="D85">
        <v>0</v>
      </c>
      <c r="E85">
        <v>0</v>
      </c>
    </row>
    <row r="86" spans="2:5" x14ac:dyDescent="0.25">
      <c r="B86" t="s">
        <v>365</v>
      </c>
      <c r="C86">
        <v>0.79</v>
      </c>
      <c r="D86">
        <v>0.79</v>
      </c>
      <c r="E86">
        <v>0.79</v>
      </c>
    </row>
    <row r="87" spans="2:5" x14ac:dyDescent="0.25">
      <c r="B87" t="s">
        <v>366</v>
      </c>
      <c r="C87">
        <v>881.85</v>
      </c>
      <c r="D87">
        <v>881.85</v>
      </c>
      <c r="E87">
        <v>881.85</v>
      </c>
    </row>
    <row r="88" spans="2:5" x14ac:dyDescent="0.25">
      <c r="B88" t="s">
        <v>367</v>
      </c>
      <c r="C88">
        <v>5106.62</v>
      </c>
      <c r="D88">
        <v>5106.62</v>
      </c>
      <c r="E88">
        <v>5106.62</v>
      </c>
    </row>
    <row r="89" spans="2:5" x14ac:dyDescent="0.25">
      <c r="B89" t="s">
        <v>368</v>
      </c>
      <c r="C89">
        <v>2993.9</v>
      </c>
      <c r="D89">
        <v>2993</v>
      </c>
      <c r="E89">
        <v>2993</v>
      </c>
    </row>
    <row r="90" spans="2:5" x14ac:dyDescent="0.25">
      <c r="B90" t="s">
        <v>453</v>
      </c>
      <c r="C90">
        <v>6277.08</v>
      </c>
      <c r="D90">
        <v>0</v>
      </c>
      <c r="E90">
        <v>0</v>
      </c>
    </row>
    <row r="91" spans="2:5" x14ac:dyDescent="0.25">
      <c r="B91" t="s">
        <v>454</v>
      </c>
      <c r="C91">
        <v>2751</v>
      </c>
      <c r="D91">
        <v>0</v>
      </c>
      <c r="E91">
        <v>0</v>
      </c>
    </row>
    <row r="92" spans="2:5" x14ac:dyDescent="0.25">
      <c r="B92" t="s">
        <v>455</v>
      </c>
      <c r="C92">
        <v>295067</v>
      </c>
      <c r="D92">
        <v>0</v>
      </c>
      <c r="E92">
        <v>0</v>
      </c>
    </row>
    <row r="93" spans="2:5" x14ac:dyDescent="0.25">
      <c r="B93" t="s">
        <v>456</v>
      </c>
      <c r="C93">
        <v>10435</v>
      </c>
      <c r="D93">
        <v>0</v>
      </c>
      <c r="E93">
        <v>0</v>
      </c>
    </row>
    <row r="94" spans="2:5" x14ac:dyDescent="0.25">
      <c r="B94" t="s">
        <v>369</v>
      </c>
      <c r="C94">
        <v>335.96</v>
      </c>
      <c r="D94">
        <v>335.96</v>
      </c>
      <c r="E94">
        <v>335.96</v>
      </c>
    </row>
    <row r="95" spans="2:5" x14ac:dyDescent="0.25">
      <c r="B95" t="s">
        <v>370</v>
      </c>
      <c r="C95">
        <v>1276.6500000000001</v>
      </c>
      <c r="D95">
        <v>1276.6500000000001</v>
      </c>
      <c r="E95">
        <v>1276.6500000000001</v>
      </c>
    </row>
    <row r="96" spans="2:5" x14ac:dyDescent="0.25">
      <c r="B96" t="s">
        <v>457</v>
      </c>
      <c r="C96">
        <v>166477</v>
      </c>
      <c r="D96">
        <v>150251</v>
      </c>
      <c r="E96">
        <v>150251</v>
      </c>
    </row>
    <row r="97" spans="1:5" x14ac:dyDescent="0.25">
      <c r="B97" t="s">
        <v>458</v>
      </c>
      <c r="C97">
        <v>91314</v>
      </c>
      <c r="D97">
        <v>52548</v>
      </c>
      <c r="E97">
        <v>52548</v>
      </c>
    </row>
    <row r="98" spans="1:5" x14ac:dyDescent="0.25">
      <c r="B98" t="s">
        <v>371</v>
      </c>
      <c r="C98">
        <v>83.32</v>
      </c>
      <c r="D98">
        <v>83.32</v>
      </c>
      <c r="E98">
        <v>83.32</v>
      </c>
    </row>
    <row r="99" spans="1:5" x14ac:dyDescent="0.25">
      <c r="B99" t="s">
        <v>459</v>
      </c>
      <c r="C99">
        <v>24845</v>
      </c>
      <c r="D99">
        <v>0</v>
      </c>
      <c r="E99">
        <v>0</v>
      </c>
    </row>
    <row r="100" spans="1:5" x14ac:dyDescent="0.25">
      <c r="B100" t="s">
        <v>372</v>
      </c>
      <c r="C100">
        <v>1325.73</v>
      </c>
      <c r="D100">
        <v>1324</v>
      </c>
      <c r="E100">
        <v>1324</v>
      </c>
    </row>
    <row r="101" spans="1:5" x14ac:dyDescent="0.25">
      <c r="B101" t="s">
        <v>373</v>
      </c>
      <c r="C101">
        <v>2.16</v>
      </c>
      <c r="D101">
        <v>2.16</v>
      </c>
      <c r="E101">
        <v>2.16</v>
      </c>
    </row>
    <row r="102" spans="1:5" x14ac:dyDescent="0.25">
      <c r="B102" t="s">
        <v>374</v>
      </c>
      <c r="C102">
        <v>6473.39</v>
      </c>
      <c r="D102">
        <v>6472</v>
      </c>
      <c r="E102">
        <v>6472</v>
      </c>
    </row>
    <row r="103" spans="1:5" x14ac:dyDescent="0.25">
      <c r="B103" t="s">
        <v>460</v>
      </c>
      <c r="C103">
        <v>786.85</v>
      </c>
      <c r="D103">
        <v>0</v>
      </c>
      <c r="E103">
        <v>0</v>
      </c>
    </row>
    <row r="104" spans="1:5" x14ac:dyDescent="0.25">
      <c r="B104" t="s">
        <v>461</v>
      </c>
      <c r="C104">
        <v>114442</v>
      </c>
      <c r="D104">
        <v>114442</v>
      </c>
      <c r="E104">
        <v>114442</v>
      </c>
    </row>
    <row r="105" spans="1:5" x14ac:dyDescent="0.25">
      <c r="B105" t="s">
        <v>462</v>
      </c>
      <c r="C105">
        <v>40.98</v>
      </c>
      <c r="D105">
        <v>40.98</v>
      </c>
      <c r="E105">
        <v>40.98</v>
      </c>
    </row>
    <row r="106" spans="1:5" x14ac:dyDescent="0.25">
      <c r="B106" t="s">
        <v>411</v>
      </c>
      <c r="C106">
        <v>122.32</v>
      </c>
      <c r="D106">
        <v>0</v>
      </c>
      <c r="E106">
        <v>0</v>
      </c>
    </row>
    <row r="107" spans="1:5" x14ac:dyDescent="0.25">
      <c r="A107" t="s">
        <v>355</v>
      </c>
      <c r="C107">
        <v>10744489.810000001</v>
      </c>
      <c r="D107">
        <v>9400573.3899999987</v>
      </c>
      <c r="E107">
        <v>9299582.8399999999</v>
      </c>
    </row>
    <row r="108" spans="1:5" x14ac:dyDescent="0.25">
      <c r="B108" t="s">
        <v>72</v>
      </c>
      <c r="C108">
        <v>227</v>
      </c>
      <c r="D108">
        <v>227</v>
      </c>
      <c r="E108">
        <v>227</v>
      </c>
    </row>
    <row r="109" spans="1:5" x14ac:dyDescent="0.25">
      <c r="B109" t="s">
        <v>73</v>
      </c>
      <c r="C109">
        <v>91620.65</v>
      </c>
      <c r="D109">
        <v>91620.65</v>
      </c>
      <c r="E109">
        <v>91620.65</v>
      </c>
    </row>
    <row r="110" spans="1:5" x14ac:dyDescent="0.25">
      <c r="B110" t="s">
        <v>74</v>
      </c>
      <c r="C110">
        <v>2</v>
      </c>
      <c r="D110">
        <v>2</v>
      </c>
      <c r="E110">
        <v>2</v>
      </c>
    </row>
    <row r="111" spans="1:5" x14ac:dyDescent="0.25">
      <c r="B111" t="s">
        <v>76</v>
      </c>
      <c r="C111">
        <v>39</v>
      </c>
      <c r="D111">
        <v>39</v>
      </c>
      <c r="E111">
        <v>39</v>
      </c>
    </row>
    <row r="112" spans="1:5" x14ac:dyDescent="0.25">
      <c r="B112" t="s">
        <v>78</v>
      </c>
      <c r="C112">
        <v>8923125.7800000012</v>
      </c>
      <c r="D112">
        <v>7671415.2299999995</v>
      </c>
      <c r="E112">
        <v>7570424.6799999997</v>
      </c>
    </row>
    <row r="113" spans="2:5" x14ac:dyDescent="0.25">
      <c r="B113" t="s">
        <v>177</v>
      </c>
      <c r="C113">
        <v>503.3</v>
      </c>
      <c r="D113">
        <v>503</v>
      </c>
      <c r="E113">
        <v>503</v>
      </c>
    </row>
    <row r="114" spans="2:5" x14ac:dyDescent="0.25">
      <c r="B114" t="s">
        <v>79</v>
      </c>
      <c r="C114">
        <v>204</v>
      </c>
      <c r="D114">
        <v>204</v>
      </c>
      <c r="E114">
        <v>204</v>
      </c>
    </row>
    <row r="115" spans="2:5" x14ac:dyDescent="0.25">
      <c r="B115" t="s">
        <v>85</v>
      </c>
      <c r="C115">
        <v>330379</v>
      </c>
      <c r="D115">
        <v>330379</v>
      </c>
      <c r="E115">
        <v>330379</v>
      </c>
    </row>
    <row r="116" spans="2:5" x14ac:dyDescent="0.25">
      <c r="B116" t="s">
        <v>86</v>
      </c>
      <c r="C116">
        <v>9716</v>
      </c>
      <c r="D116">
        <v>9716</v>
      </c>
      <c r="E116">
        <v>9716</v>
      </c>
    </row>
    <row r="117" spans="2:5" x14ac:dyDescent="0.25">
      <c r="B117" t="s">
        <v>87</v>
      </c>
      <c r="C117">
        <v>200.59</v>
      </c>
      <c r="D117">
        <v>200.59</v>
      </c>
      <c r="E117">
        <v>200.59</v>
      </c>
    </row>
    <row r="118" spans="2:5" x14ac:dyDescent="0.25">
      <c r="B118" t="s">
        <v>88</v>
      </c>
      <c r="C118">
        <v>108383</v>
      </c>
      <c r="D118">
        <v>108383</v>
      </c>
      <c r="E118">
        <v>108383</v>
      </c>
    </row>
    <row r="119" spans="2:5" x14ac:dyDescent="0.25">
      <c r="B119" t="s">
        <v>375</v>
      </c>
      <c r="C119">
        <v>121</v>
      </c>
      <c r="D119">
        <v>113</v>
      </c>
      <c r="E119">
        <v>113</v>
      </c>
    </row>
    <row r="120" spans="2:5" x14ac:dyDescent="0.25">
      <c r="B120" t="s">
        <v>89</v>
      </c>
      <c r="C120">
        <v>237147</v>
      </c>
      <c r="D120">
        <v>237147</v>
      </c>
      <c r="E120">
        <v>237147</v>
      </c>
    </row>
    <row r="121" spans="2:5" x14ac:dyDescent="0.25">
      <c r="B121" t="s">
        <v>90</v>
      </c>
      <c r="C121">
        <v>384.47</v>
      </c>
      <c r="D121">
        <v>384</v>
      </c>
      <c r="E121">
        <v>384</v>
      </c>
    </row>
    <row r="122" spans="2:5" x14ac:dyDescent="0.25">
      <c r="B122" t="s">
        <v>376</v>
      </c>
      <c r="C122">
        <v>2</v>
      </c>
      <c r="D122">
        <v>2</v>
      </c>
      <c r="E122">
        <v>2</v>
      </c>
    </row>
    <row r="123" spans="2:5" x14ac:dyDescent="0.25">
      <c r="B123" t="s">
        <v>91</v>
      </c>
      <c r="C123">
        <v>241</v>
      </c>
      <c r="D123">
        <v>241</v>
      </c>
      <c r="E123">
        <v>241</v>
      </c>
    </row>
    <row r="124" spans="2:5" x14ac:dyDescent="0.25">
      <c r="B124" t="s">
        <v>377</v>
      </c>
      <c r="C124">
        <v>2</v>
      </c>
      <c r="D124">
        <v>2</v>
      </c>
      <c r="E124">
        <v>2</v>
      </c>
    </row>
    <row r="125" spans="2:5" x14ac:dyDescent="0.25">
      <c r="B125" t="s">
        <v>92</v>
      </c>
      <c r="C125">
        <v>458080.54000000004</v>
      </c>
      <c r="D125">
        <v>458080.01</v>
      </c>
      <c r="E125">
        <v>458080.01</v>
      </c>
    </row>
    <row r="126" spans="2:5" x14ac:dyDescent="0.25">
      <c r="B126" t="s">
        <v>93</v>
      </c>
      <c r="C126">
        <v>59728</v>
      </c>
      <c r="D126">
        <v>59728</v>
      </c>
      <c r="E126">
        <v>59728</v>
      </c>
    </row>
    <row r="127" spans="2:5" x14ac:dyDescent="0.25">
      <c r="B127" t="s">
        <v>94</v>
      </c>
      <c r="C127">
        <v>22202</v>
      </c>
      <c r="D127">
        <v>22202</v>
      </c>
      <c r="E127">
        <v>22202</v>
      </c>
    </row>
    <row r="128" spans="2:5" x14ac:dyDescent="0.25">
      <c r="B128" t="s">
        <v>95</v>
      </c>
      <c r="C128">
        <v>269</v>
      </c>
      <c r="D128">
        <v>269</v>
      </c>
      <c r="E128">
        <v>269</v>
      </c>
    </row>
    <row r="129" spans="2:5" x14ac:dyDescent="0.25">
      <c r="B129" t="s">
        <v>96</v>
      </c>
      <c r="C129">
        <v>600</v>
      </c>
      <c r="D129">
        <v>600</v>
      </c>
      <c r="E129">
        <v>600</v>
      </c>
    </row>
    <row r="130" spans="2:5" x14ac:dyDescent="0.25">
      <c r="B130" t="s">
        <v>463</v>
      </c>
      <c r="C130">
        <v>179</v>
      </c>
      <c r="D130">
        <v>179</v>
      </c>
      <c r="E130">
        <v>179</v>
      </c>
    </row>
    <row r="131" spans="2:5" x14ac:dyDescent="0.25">
      <c r="B131" t="s">
        <v>97</v>
      </c>
      <c r="C131">
        <v>14037</v>
      </c>
      <c r="D131">
        <v>14037</v>
      </c>
      <c r="E131">
        <v>14037</v>
      </c>
    </row>
    <row r="132" spans="2:5" x14ac:dyDescent="0.25">
      <c r="B132" t="s">
        <v>378</v>
      </c>
      <c r="C132">
        <v>86906</v>
      </c>
      <c r="D132">
        <v>0</v>
      </c>
      <c r="E132">
        <v>0</v>
      </c>
    </row>
    <row r="133" spans="2:5" x14ac:dyDescent="0.25">
      <c r="B133" t="s">
        <v>98</v>
      </c>
      <c r="C133">
        <v>9223</v>
      </c>
      <c r="D133">
        <v>9223</v>
      </c>
      <c r="E133">
        <v>9223</v>
      </c>
    </row>
    <row r="134" spans="2:5" x14ac:dyDescent="0.25">
      <c r="B134" t="s">
        <v>99</v>
      </c>
      <c r="C134">
        <v>3</v>
      </c>
      <c r="D134">
        <v>3</v>
      </c>
      <c r="E134">
        <v>3</v>
      </c>
    </row>
    <row r="135" spans="2:5" x14ac:dyDescent="0.25">
      <c r="B135" t="s">
        <v>100</v>
      </c>
      <c r="C135">
        <v>6222</v>
      </c>
      <c r="D135">
        <v>6222</v>
      </c>
      <c r="E135">
        <v>6222</v>
      </c>
    </row>
    <row r="136" spans="2:5" x14ac:dyDescent="0.25">
      <c r="B136" t="s">
        <v>101</v>
      </c>
      <c r="C136">
        <v>108</v>
      </c>
      <c r="D136">
        <v>108</v>
      </c>
      <c r="E136">
        <v>108</v>
      </c>
    </row>
    <row r="137" spans="2:5" x14ac:dyDescent="0.25">
      <c r="B137" t="s">
        <v>102</v>
      </c>
      <c r="C137">
        <v>2</v>
      </c>
      <c r="D137">
        <v>2</v>
      </c>
      <c r="E137">
        <v>2</v>
      </c>
    </row>
    <row r="138" spans="2:5" x14ac:dyDescent="0.25">
      <c r="B138" t="s">
        <v>103</v>
      </c>
      <c r="C138">
        <v>827</v>
      </c>
      <c r="D138">
        <v>827</v>
      </c>
      <c r="E138">
        <v>827</v>
      </c>
    </row>
    <row r="139" spans="2:5" x14ac:dyDescent="0.25">
      <c r="B139" t="s">
        <v>104</v>
      </c>
      <c r="C139">
        <v>36525</v>
      </c>
      <c r="D139">
        <v>36525</v>
      </c>
      <c r="E139">
        <v>36525</v>
      </c>
    </row>
    <row r="140" spans="2:5" x14ac:dyDescent="0.25">
      <c r="B140" t="s">
        <v>105</v>
      </c>
      <c r="C140">
        <v>77752</v>
      </c>
      <c r="D140">
        <v>77752</v>
      </c>
      <c r="E140">
        <v>77752</v>
      </c>
    </row>
    <row r="141" spans="2:5" x14ac:dyDescent="0.25">
      <c r="B141" t="s">
        <v>106</v>
      </c>
      <c r="C141">
        <v>5290</v>
      </c>
      <c r="D141">
        <v>0</v>
      </c>
      <c r="E141">
        <v>0</v>
      </c>
    </row>
    <row r="142" spans="2:5" x14ac:dyDescent="0.25">
      <c r="B142" t="s">
        <v>107</v>
      </c>
      <c r="C142">
        <v>214341</v>
      </c>
      <c r="D142">
        <v>214341</v>
      </c>
      <c r="E142">
        <v>214341</v>
      </c>
    </row>
    <row r="143" spans="2:5" x14ac:dyDescent="0.25">
      <c r="B143" t="s">
        <v>108</v>
      </c>
      <c r="C143">
        <v>275</v>
      </c>
      <c r="D143">
        <v>275</v>
      </c>
      <c r="E143">
        <v>275</v>
      </c>
    </row>
    <row r="144" spans="2:5" x14ac:dyDescent="0.25">
      <c r="B144" t="s">
        <v>109</v>
      </c>
      <c r="C144">
        <v>977</v>
      </c>
      <c r="D144">
        <v>977</v>
      </c>
      <c r="E144">
        <v>977</v>
      </c>
    </row>
    <row r="145" spans="1:5" x14ac:dyDescent="0.25">
      <c r="B145" t="s">
        <v>110</v>
      </c>
      <c r="C145">
        <v>7007</v>
      </c>
      <c r="D145">
        <v>7007</v>
      </c>
      <c r="E145">
        <v>7007</v>
      </c>
    </row>
    <row r="146" spans="1:5" x14ac:dyDescent="0.25">
      <c r="B146" t="s">
        <v>379</v>
      </c>
      <c r="C146">
        <v>101</v>
      </c>
      <c r="D146">
        <v>101</v>
      </c>
      <c r="E146">
        <v>101</v>
      </c>
    </row>
    <row r="147" spans="1:5" x14ac:dyDescent="0.25">
      <c r="B147" t="s">
        <v>111</v>
      </c>
      <c r="C147">
        <v>5142</v>
      </c>
      <c r="D147">
        <v>5142</v>
      </c>
      <c r="E147">
        <v>5142</v>
      </c>
    </row>
    <row r="148" spans="1:5" x14ac:dyDescent="0.25">
      <c r="B148" t="s">
        <v>112</v>
      </c>
      <c r="C148">
        <v>6750</v>
      </c>
      <c r="D148">
        <v>6750</v>
      </c>
      <c r="E148">
        <v>6750</v>
      </c>
    </row>
    <row r="149" spans="1:5" x14ac:dyDescent="0.25">
      <c r="B149" t="s">
        <v>113</v>
      </c>
      <c r="C149">
        <v>1776</v>
      </c>
      <c r="D149">
        <v>1776</v>
      </c>
      <c r="E149">
        <v>1776</v>
      </c>
    </row>
    <row r="150" spans="1:5" x14ac:dyDescent="0.25">
      <c r="B150" t="s">
        <v>114</v>
      </c>
      <c r="C150">
        <v>14134.29</v>
      </c>
      <c r="D150">
        <v>14134</v>
      </c>
      <c r="E150">
        <v>14134</v>
      </c>
    </row>
    <row r="151" spans="1:5" x14ac:dyDescent="0.25">
      <c r="B151" t="s">
        <v>115</v>
      </c>
      <c r="C151">
        <v>684</v>
      </c>
      <c r="D151">
        <v>684</v>
      </c>
      <c r="E151">
        <v>684</v>
      </c>
    </row>
    <row r="152" spans="1:5" x14ac:dyDescent="0.25">
      <c r="B152" t="s">
        <v>116</v>
      </c>
      <c r="C152">
        <v>3138</v>
      </c>
      <c r="D152">
        <v>3138</v>
      </c>
      <c r="E152">
        <v>3138</v>
      </c>
    </row>
    <row r="153" spans="1:5" x14ac:dyDescent="0.25">
      <c r="B153" t="s">
        <v>117</v>
      </c>
      <c r="C153">
        <v>2406.91</v>
      </c>
      <c r="D153">
        <v>2406.91</v>
      </c>
      <c r="E153">
        <v>2406.91</v>
      </c>
    </row>
    <row r="154" spans="1:5" x14ac:dyDescent="0.25">
      <c r="B154" t="s">
        <v>380</v>
      </c>
      <c r="C154">
        <v>1079.28</v>
      </c>
      <c r="D154">
        <v>1079</v>
      </c>
      <c r="E154">
        <v>1079</v>
      </c>
    </row>
    <row r="155" spans="1:5" x14ac:dyDescent="0.25">
      <c r="B155" t="s">
        <v>118</v>
      </c>
      <c r="C155">
        <v>18</v>
      </c>
      <c r="D155">
        <v>18</v>
      </c>
      <c r="E155">
        <v>18</v>
      </c>
    </row>
    <row r="156" spans="1:5" x14ac:dyDescent="0.25">
      <c r="B156" t="s">
        <v>412</v>
      </c>
      <c r="C156">
        <v>6409</v>
      </c>
      <c r="D156">
        <v>6409</v>
      </c>
      <c r="E156">
        <v>6409</v>
      </c>
    </row>
    <row r="157" spans="1:5" x14ac:dyDescent="0.25">
      <c r="A157" t="s">
        <v>381</v>
      </c>
      <c r="C157">
        <v>154610.56</v>
      </c>
      <c r="D157">
        <v>154610.19</v>
      </c>
      <c r="E157">
        <v>154610.19</v>
      </c>
    </row>
    <row r="158" spans="1:5" x14ac:dyDescent="0.25">
      <c r="B158" t="s">
        <v>464</v>
      </c>
      <c r="C158">
        <v>50775</v>
      </c>
      <c r="D158">
        <v>50775</v>
      </c>
      <c r="E158">
        <v>50775</v>
      </c>
    </row>
    <row r="159" spans="1:5" x14ac:dyDescent="0.25">
      <c r="B159" t="s">
        <v>465</v>
      </c>
      <c r="C159">
        <v>15960</v>
      </c>
      <c r="D159">
        <v>15960</v>
      </c>
      <c r="E159">
        <v>15960</v>
      </c>
    </row>
    <row r="160" spans="1:5" x14ac:dyDescent="0.25">
      <c r="B160" t="s">
        <v>466</v>
      </c>
      <c r="C160">
        <v>2334</v>
      </c>
      <c r="D160">
        <v>2334</v>
      </c>
      <c r="E160">
        <v>2334</v>
      </c>
    </row>
    <row r="161" spans="1:5" x14ac:dyDescent="0.25">
      <c r="B161" t="s">
        <v>467</v>
      </c>
      <c r="C161">
        <v>23100</v>
      </c>
      <c r="D161">
        <v>23100</v>
      </c>
      <c r="E161">
        <v>23100</v>
      </c>
    </row>
    <row r="162" spans="1:5" x14ac:dyDescent="0.25">
      <c r="B162" t="s">
        <v>119</v>
      </c>
      <c r="C162">
        <v>56168</v>
      </c>
      <c r="D162">
        <v>56168</v>
      </c>
      <c r="E162">
        <v>56168</v>
      </c>
    </row>
    <row r="163" spans="1:5" x14ac:dyDescent="0.25">
      <c r="B163" t="s">
        <v>120</v>
      </c>
      <c r="C163">
        <v>5946</v>
      </c>
      <c r="D163">
        <v>5946</v>
      </c>
      <c r="E163">
        <v>5946</v>
      </c>
    </row>
    <row r="164" spans="1:5" x14ac:dyDescent="0.25">
      <c r="B164" t="s">
        <v>121</v>
      </c>
      <c r="C164">
        <v>0</v>
      </c>
      <c r="D164">
        <v>0</v>
      </c>
      <c r="E164">
        <v>0</v>
      </c>
    </row>
    <row r="165" spans="1:5" x14ac:dyDescent="0.25">
      <c r="B165" t="s">
        <v>122</v>
      </c>
      <c r="C165">
        <v>45.56</v>
      </c>
      <c r="D165">
        <v>45.19</v>
      </c>
      <c r="E165">
        <v>45.19</v>
      </c>
    </row>
    <row r="166" spans="1:5" x14ac:dyDescent="0.25">
      <c r="B166" t="s">
        <v>382</v>
      </c>
      <c r="C166">
        <v>14</v>
      </c>
      <c r="D166">
        <v>14</v>
      </c>
      <c r="E166">
        <v>14</v>
      </c>
    </row>
    <row r="167" spans="1:5" x14ac:dyDescent="0.25">
      <c r="B167" t="s">
        <v>413</v>
      </c>
      <c r="C167">
        <v>268</v>
      </c>
      <c r="D167">
        <v>268</v>
      </c>
      <c r="E167">
        <v>268</v>
      </c>
    </row>
    <row r="168" spans="1:5" x14ac:dyDescent="0.25">
      <c r="A168" t="s">
        <v>383</v>
      </c>
      <c r="C168">
        <v>3077060.32</v>
      </c>
      <c r="D168">
        <v>3034722.0300000003</v>
      </c>
      <c r="E168">
        <v>3034722.0300000003</v>
      </c>
    </row>
    <row r="169" spans="1:5" x14ac:dyDescent="0.25">
      <c r="B169" t="s">
        <v>123</v>
      </c>
      <c r="C169">
        <v>1415</v>
      </c>
      <c r="D169">
        <v>0</v>
      </c>
      <c r="E169">
        <v>0</v>
      </c>
    </row>
    <row r="170" spans="1:5" x14ac:dyDescent="0.25">
      <c r="B170" t="s">
        <v>124</v>
      </c>
      <c r="C170">
        <v>0</v>
      </c>
      <c r="D170">
        <v>0</v>
      </c>
      <c r="E170">
        <v>0</v>
      </c>
    </row>
    <row r="171" spans="1:5" x14ac:dyDescent="0.25">
      <c r="B171" t="s">
        <v>125</v>
      </c>
      <c r="C171">
        <v>0</v>
      </c>
      <c r="D171">
        <v>0</v>
      </c>
      <c r="E171">
        <v>0</v>
      </c>
    </row>
    <row r="172" spans="1:5" x14ac:dyDescent="0.25">
      <c r="B172" t="s">
        <v>126</v>
      </c>
      <c r="C172">
        <v>417</v>
      </c>
      <c r="D172">
        <v>0</v>
      </c>
      <c r="E172">
        <v>0</v>
      </c>
    </row>
    <row r="173" spans="1:5" x14ac:dyDescent="0.25">
      <c r="B173" t="s">
        <v>127</v>
      </c>
      <c r="C173">
        <v>2638</v>
      </c>
      <c r="D173">
        <v>0</v>
      </c>
      <c r="E173">
        <v>0</v>
      </c>
    </row>
    <row r="174" spans="1:5" x14ac:dyDescent="0.25">
      <c r="B174" t="s">
        <v>128</v>
      </c>
      <c r="C174">
        <v>2744</v>
      </c>
      <c r="D174">
        <v>0</v>
      </c>
      <c r="E174">
        <v>0</v>
      </c>
    </row>
    <row r="175" spans="1:5" x14ac:dyDescent="0.25">
      <c r="B175" t="s">
        <v>129</v>
      </c>
      <c r="C175">
        <v>0</v>
      </c>
      <c r="D175">
        <v>0</v>
      </c>
      <c r="E175">
        <v>0</v>
      </c>
    </row>
    <row r="176" spans="1:5" x14ac:dyDescent="0.25">
      <c r="B176" t="s">
        <v>130</v>
      </c>
      <c r="C176">
        <v>0</v>
      </c>
      <c r="D176">
        <v>0</v>
      </c>
      <c r="E176">
        <v>0</v>
      </c>
    </row>
    <row r="177" spans="2:5" x14ac:dyDescent="0.25">
      <c r="B177" t="s">
        <v>384</v>
      </c>
      <c r="C177">
        <v>52.26</v>
      </c>
      <c r="D177">
        <v>51.69</v>
      </c>
      <c r="E177">
        <v>51.69</v>
      </c>
    </row>
    <row r="178" spans="2:5" x14ac:dyDescent="0.25">
      <c r="B178" t="s">
        <v>131</v>
      </c>
      <c r="C178">
        <v>198</v>
      </c>
      <c r="D178">
        <v>169</v>
      </c>
      <c r="E178">
        <v>169</v>
      </c>
    </row>
    <row r="179" spans="2:5" x14ac:dyDescent="0.25">
      <c r="B179" t="s">
        <v>132</v>
      </c>
      <c r="C179">
        <v>6009.91</v>
      </c>
      <c r="D179">
        <v>5786</v>
      </c>
      <c r="E179">
        <v>5786</v>
      </c>
    </row>
    <row r="180" spans="2:5" x14ac:dyDescent="0.25">
      <c r="B180" t="s">
        <v>385</v>
      </c>
      <c r="C180">
        <v>53980.87</v>
      </c>
      <c r="D180">
        <v>53980</v>
      </c>
      <c r="E180">
        <v>53980</v>
      </c>
    </row>
    <row r="181" spans="2:5" x14ac:dyDescent="0.25">
      <c r="B181" t="s">
        <v>386</v>
      </c>
      <c r="C181">
        <v>56965.56</v>
      </c>
      <c r="D181">
        <v>56965</v>
      </c>
      <c r="E181">
        <v>56965</v>
      </c>
    </row>
    <row r="182" spans="2:5" x14ac:dyDescent="0.25">
      <c r="B182" t="s">
        <v>387</v>
      </c>
      <c r="C182">
        <v>37060.620000000003</v>
      </c>
      <c r="D182">
        <v>37059.699999999997</v>
      </c>
      <c r="E182">
        <v>37059.699999999997</v>
      </c>
    </row>
    <row r="183" spans="2:5" x14ac:dyDescent="0.25">
      <c r="B183" t="s">
        <v>468</v>
      </c>
      <c r="C183">
        <v>220478</v>
      </c>
      <c r="D183">
        <v>220478</v>
      </c>
      <c r="E183">
        <v>220478</v>
      </c>
    </row>
    <row r="184" spans="2:5" x14ac:dyDescent="0.25">
      <c r="B184" t="s">
        <v>469</v>
      </c>
      <c r="C184">
        <v>115074</v>
      </c>
      <c r="D184">
        <v>115074</v>
      </c>
      <c r="E184">
        <v>115074</v>
      </c>
    </row>
    <row r="185" spans="2:5" x14ac:dyDescent="0.25">
      <c r="B185" t="s">
        <v>470</v>
      </c>
      <c r="C185">
        <v>142926</v>
      </c>
      <c r="D185">
        <v>142926</v>
      </c>
      <c r="E185">
        <v>142926</v>
      </c>
    </row>
    <row r="186" spans="2:5" x14ac:dyDescent="0.25">
      <c r="B186" t="s">
        <v>133</v>
      </c>
      <c r="C186">
        <v>907</v>
      </c>
      <c r="D186">
        <v>907</v>
      </c>
      <c r="E186">
        <v>907</v>
      </c>
    </row>
    <row r="187" spans="2:5" x14ac:dyDescent="0.25">
      <c r="B187" t="s">
        <v>388</v>
      </c>
      <c r="C187">
        <v>6120</v>
      </c>
      <c r="D187">
        <v>6120</v>
      </c>
      <c r="E187">
        <v>6120</v>
      </c>
    </row>
    <row r="188" spans="2:5" x14ac:dyDescent="0.25">
      <c r="B188" t="s">
        <v>134</v>
      </c>
      <c r="C188">
        <v>0</v>
      </c>
      <c r="D188">
        <v>0</v>
      </c>
      <c r="E188">
        <v>0</v>
      </c>
    </row>
    <row r="189" spans="2:5" x14ac:dyDescent="0.25">
      <c r="B189" t="s">
        <v>135</v>
      </c>
      <c r="C189">
        <v>286711.90000000002</v>
      </c>
      <c r="D189">
        <v>282146</v>
      </c>
      <c r="E189">
        <v>282146</v>
      </c>
    </row>
    <row r="190" spans="2:5" x14ac:dyDescent="0.25">
      <c r="B190" t="s">
        <v>136</v>
      </c>
      <c r="C190">
        <v>748.94</v>
      </c>
      <c r="D190">
        <v>748.94</v>
      </c>
      <c r="E190">
        <v>748.94</v>
      </c>
    </row>
    <row r="191" spans="2:5" x14ac:dyDescent="0.25">
      <c r="B191" t="s">
        <v>389</v>
      </c>
      <c r="C191">
        <v>17272.11</v>
      </c>
      <c r="D191">
        <v>17271.73</v>
      </c>
      <c r="E191">
        <v>17271.73</v>
      </c>
    </row>
    <row r="192" spans="2:5" x14ac:dyDescent="0.25">
      <c r="B192" t="s">
        <v>390</v>
      </c>
      <c r="C192">
        <v>10999.85</v>
      </c>
      <c r="D192">
        <v>10999.77</v>
      </c>
      <c r="E192">
        <v>10999.77</v>
      </c>
    </row>
    <row r="193" spans="2:5" x14ac:dyDescent="0.25">
      <c r="B193" t="s">
        <v>391</v>
      </c>
      <c r="C193">
        <v>385019.22</v>
      </c>
      <c r="D193">
        <v>385018.89</v>
      </c>
      <c r="E193">
        <v>385018.89</v>
      </c>
    </row>
    <row r="194" spans="2:5" x14ac:dyDescent="0.25">
      <c r="B194" t="s">
        <v>471</v>
      </c>
      <c r="C194">
        <v>21001</v>
      </c>
      <c r="D194">
        <v>21001</v>
      </c>
      <c r="E194">
        <v>21001</v>
      </c>
    </row>
    <row r="195" spans="2:5" x14ac:dyDescent="0.25">
      <c r="B195" t="s">
        <v>472</v>
      </c>
      <c r="C195">
        <v>19763</v>
      </c>
      <c r="D195">
        <v>19763</v>
      </c>
      <c r="E195">
        <v>19763</v>
      </c>
    </row>
    <row r="196" spans="2:5" x14ac:dyDescent="0.25">
      <c r="B196" t="s">
        <v>392</v>
      </c>
      <c r="C196">
        <v>67</v>
      </c>
      <c r="D196">
        <v>60</v>
      </c>
      <c r="E196">
        <v>60</v>
      </c>
    </row>
    <row r="197" spans="2:5" x14ac:dyDescent="0.25">
      <c r="B197" t="s">
        <v>137</v>
      </c>
      <c r="C197">
        <v>88574</v>
      </c>
      <c r="D197">
        <v>58279.24</v>
      </c>
      <c r="E197">
        <v>58279.24</v>
      </c>
    </row>
    <row r="198" spans="2:5" x14ac:dyDescent="0.25">
      <c r="B198" t="s">
        <v>138</v>
      </c>
      <c r="C198">
        <v>6645</v>
      </c>
      <c r="D198">
        <v>6645</v>
      </c>
      <c r="E198">
        <v>6645</v>
      </c>
    </row>
    <row r="199" spans="2:5" x14ac:dyDescent="0.25">
      <c r="B199" t="s">
        <v>393</v>
      </c>
      <c r="C199">
        <v>3932.09</v>
      </c>
      <c r="D199">
        <v>3932.09</v>
      </c>
      <c r="E199">
        <v>3932.09</v>
      </c>
    </row>
    <row r="200" spans="2:5" x14ac:dyDescent="0.25">
      <c r="B200" t="s">
        <v>139</v>
      </c>
      <c r="C200">
        <v>633.75</v>
      </c>
      <c r="D200">
        <v>633.75</v>
      </c>
      <c r="E200">
        <v>633.75</v>
      </c>
    </row>
    <row r="201" spans="2:5" x14ac:dyDescent="0.25">
      <c r="B201" t="s">
        <v>394</v>
      </c>
      <c r="C201">
        <v>23603.01</v>
      </c>
      <c r="D201">
        <v>23603</v>
      </c>
      <c r="E201">
        <v>23603</v>
      </c>
    </row>
    <row r="202" spans="2:5" x14ac:dyDescent="0.25">
      <c r="B202" t="s">
        <v>473</v>
      </c>
      <c r="C202">
        <v>13357</v>
      </c>
      <c r="D202">
        <v>13357</v>
      </c>
      <c r="E202">
        <v>13357</v>
      </c>
    </row>
    <row r="203" spans="2:5" x14ac:dyDescent="0.25">
      <c r="B203" t="s">
        <v>474</v>
      </c>
      <c r="C203">
        <v>2079</v>
      </c>
      <c r="D203">
        <v>2079</v>
      </c>
      <c r="E203">
        <v>2079</v>
      </c>
    </row>
    <row r="204" spans="2:5" x14ac:dyDescent="0.25">
      <c r="B204" t="s">
        <v>395</v>
      </c>
      <c r="C204">
        <v>29547.88</v>
      </c>
      <c r="D204">
        <v>29547.88</v>
      </c>
      <c r="E204">
        <v>29547.88</v>
      </c>
    </row>
    <row r="205" spans="2:5" x14ac:dyDescent="0.25">
      <c r="B205" t="s">
        <v>396</v>
      </c>
      <c r="C205">
        <v>4</v>
      </c>
      <c r="D205">
        <v>4</v>
      </c>
      <c r="E205">
        <v>4</v>
      </c>
    </row>
    <row r="206" spans="2:5" x14ac:dyDescent="0.25">
      <c r="B206" t="s">
        <v>397</v>
      </c>
      <c r="C206">
        <v>21192</v>
      </c>
      <c r="D206">
        <v>21192</v>
      </c>
      <c r="E206">
        <v>21192</v>
      </c>
    </row>
    <row r="207" spans="2:5" x14ac:dyDescent="0.25">
      <c r="B207" t="s">
        <v>398</v>
      </c>
      <c r="C207">
        <v>423</v>
      </c>
      <c r="D207">
        <v>423</v>
      </c>
      <c r="E207">
        <v>423</v>
      </c>
    </row>
    <row r="208" spans="2:5" x14ac:dyDescent="0.25">
      <c r="B208" t="s">
        <v>140</v>
      </c>
      <c r="C208">
        <v>12.84</v>
      </c>
      <c r="D208">
        <v>12.84</v>
      </c>
      <c r="E208">
        <v>12.84</v>
      </c>
    </row>
    <row r="209" spans="1:5" x14ac:dyDescent="0.25">
      <c r="B209" t="s">
        <v>399</v>
      </c>
      <c r="C209">
        <v>462.51</v>
      </c>
      <c r="D209">
        <v>462.51</v>
      </c>
      <c r="E209">
        <v>462.51</v>
      </c>
    </row>
    <row r="210" spans="1:5" x14ac:dyDescent="0.25">
      <c r="B210" t="s">
        <v>414</v>
      </c>
      <c r="C210">
        <v>1498025</v>
      </c>
      <c r="D210">
        <v>1498025</v>
      </c>
      <c r="E210">
        <v>1498025</v>
      </c>
    </row>
    <row r="211" spans="1:5" x14ac:dyDescent="0.25">
      <c r="A211" t="s">
        <v>415</v>
      </c>
      <c r="C211">
        <v>13165524011.749998</v>
      </c>
      <c r="D211">
        <v>12410900543.009998</v>
      </c>
      <c r="E211">
        <v>12159590102.219999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III TR DESTINO GTO Y REINT 21</vt:lpstr>
      <vt:lpstr>Reintegro</vt:lpstr>
      <vt:lpstr>Dev Pag</vt:lpstr>
      <vt:lpstr>'III TR DESTINO GTO Y REINT 21'!Área_de_impresión</vt:lpstr>
      <vt:lpstr>'III TR DESTINO GTO Y REINT 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Cesar Campos Caldera</dc:creator>
  <cp:lastModifiedBy>Flavio Cesar Campos Caldera</cp:lastModifiedBy>
  <cp:lastPrinted>2021-10-22T21:58:13Z</cp:lastPrinted>
  <dcterms:created xsi:type="dcterms:W3CDTF">2021-07-29T16:10:26Z</dcterms:created>
  <dcterms:modified xsi:type="dcterms:W3CDTF">2021-10-22T22:30:14Z</dcterms:modified>
</cp:coreProperties>
</file>