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campos\Desktop\2018\TITULO V\III trimestre\Titulo V TR III\"/>
    </mc:Choice>
  </mc:AlternateContent>
  <xr:revisionPtr revIDLastSave="0" documentId="13_ncr:1_{3C5ED926-6D00-48EB-A8C6-57CE86417BAB}" xr6:coauthVersionLast="37" xr6:coauthVersionMax="37" xr10:uidLastSave="{00000000-0000-0000-0000-000000000000}"/>
  <bookViews>
    <workbookView xWindow="32760" yWindow="32760" windowWidth="24000" windowHeight="11115" firstSheet="2" activeTab="2" xr2:uid="{00000000-000D-0000-FFFF-FFFF00000000}"/>
  </bookViews>
  <sheets>
    <sheet name="I TR GTO FED OG" sheetId="1" state="hidden" r:id="rId1"/>
    <sheet name="II TR GTO FED OG" sheetId="3" state="hidden" r:id="rId2"/>
    <sheet name="III TR GTO FED OG" sheetId="5" r:id="rId3"/>
    <sheet name="Hoja1" sheetId="6" r:id="rId4"/>
  </sheets>
  <definedNames>
    <definedName name="_xlnm._FilterDatabase" localSheetId="0" hidden="1">'I TR GTO FED OG'!$A$11:$K$87</definedName>
    <definedName name="_xlnm._FilterDatabase" localSheetId="1" hidden="1">'II TR GTO FED OG'!$A$11:$K$284</definedName>
    <definedName name="_xlnm._FilterDatabase" localSheetId="2" hidden="1">'III TR GTO FED OG'!$A$11:$M$349</definedName>
    <definedName name="_xlnm.Print_Area" localSheetId="0">'I TR GTO FED OG'!$A$1:$K$248</definedName>
    <definedName name="_xlnm.Print_Area" localSheetId="1">'II TR GTO FED OG'!$A$1:$K$289</definedName>
    <definedName name="_xlnm.Print_Area" localSheetId="2">'III TR GTO FED OG'!$A$1:$K$361</definedName>
    <definedName name="_xlnm.Print_Titles" localSheetId="0">'I TR GTO FED OG'!$1:$9</definedName>
    <definedName name="_xlnm.Print_Titles" localSheetId="1">'II TR GTO FED OG'!$1:$9</definedName>
    <definedName name="_xlnm.Print_Titles" localSheetId="2">'III TR GTO FED OG'!$1:$9</definedName>
  </definedNames>
  <calcPr calcId="162913"/>
</workbook>
</file>

<file path=xl/calcChain.xml><?xml version="1.0" encoding="utf-8"?>
<calcChain xmlns="http://schemas.openxmlformats.org/spreadsheetml/2006/main">
  <c r="J213" i="5" l="1"/>
  <c r="J212" i="5"/>
  <c r="J211" i="5"/>
  <c r="J210" i="5"/>
  <c r="J209" i="5"/>
  <c r="J208" i="5"/>
  <c r="J207" i="5"/>
  <c r="J206" i="5"/>
  <c r="K206" i="5" s="1"/>
  <c r="J205" i="5"/>
  <c r="J204" i="5"/>
  <c r="J203" i="5"/>
  <c r="J202" i="5"/>
  <c r="J201" i="5"/>
  <c r="J200" i="5"/>
  <c r="J199" i="5"/>
  <c r="J198" i="5"/>
  <c r="K198" i="5" s="1"/>
  <c r="J197" i="5"/>
  <c r="J196" i="5"/>
  <c r="J195" i="5"/>
  <c r="J194" i="5"/>
  <c r="K194" i="5" s="1"/>
  <c r="J193" i="5"/>
  <c r="J192" i="5"/>
  <c r="J191" i="5"/>
  <c r="J190" i="5"/>
  <c r="K190" i="5" s="1"/>
  <c r="J189" i="5"/>
  <c r="J188" i="5"/>
  <c r="J187" i="5"/>
  <c r="J186" i="5"/>
  <c r="K186" i="5" s="1"/>
  <c r="J185" i="5"/>
  <c r="J184" i="5"/>
  <c r="J183" i="5"/>
  <c r="J182" i="5"/>
  <c r="K182" i="5" s="1"/>
  <c r="J181" i="5"/>
  <c r="J180" i="5"/>
  <c r="J179" i="5"/>
  <c r="J178" i="5"/>
  <c r="K178" i="5" s="1"/>
  <c r="J177" i="5"/>
  <c r="J176" i="5"/>
  <c r="J175" i="5"/>
  <c r="J174" i="5"/>
  <c r="K174" i="5" s="1"/>
  <c r="J173" i="5"/>
  <c r="J172" i="5"/>
  <c r="J171" i="5"/>
  <c r="J170" i="5"/>
  <c r="K170" i="5" s="1"/>
  <c r="J169" i="5"/>
  <c r="J168" i="5"/>
  <c r="J167" i="5"/>
  <c r="J166" i="5"/>
  <c r="K166" i="5" s="1"/>
  <c r="J165" i="5"/>
  <c r="J164" i="5"/>
  <c r="J163" i="5"/>
  <c r="K163" i="5" s="1"/>
  <c r="J349" i="5"/>
  <c r="K349" i="5" s="1"/>
  <c r="J348" i="5"/>
  <c r="J347" i="5"/>
  <c r="J346" i="5"/>
  <c r="J345" i="5"/>
  <c r="K345" i="5" s="1"/>
  <c r="J344" i="5"/>
  <c r="J343" i="5"/>
  <c r="J342" i="5"/>
  <c r="J341" i="5"/>
  <c r="K341" i="5" s="1"/>
  <c r="J340" i="5"/>
  <c r="K340" i="5" s="1"/>
  <c r="J339" i="5"/>
  <c r="J338" i="5"/>
  <c r="K338" i="5" s="1"/>
  <c r="J337" i="5"/>
  <c r="K337" i="5" s="1"/>
  <c r="J336" i="5"/>
  <c r="J335" i="5"/>
  <c r="J334" i="5"/>
  <c r="K334" i="5" s="1"/>
  <c r="J333" i="5"/>
  <c r="K333" i="5" s="1"/>
  <c r="J332" i="5"/>
  <c r="J331" i="5"/>
  <c r="J330" i="5"/>
  <c r="K330" i="5" s="1"/>
  <c r="J329" i="5"/>
  <c r="K329" i="5" s="1"/>
  <c r="J328" i="5"/>
  <c r="J327" i="5"/>
  <c r="J326" i="5"/>
  <c r="K326" i="5" s="1"/>
  <c r="J325" i="5"/>
  <c r="K325" i="5" s="1"/>
  <c r="J324" i="5"/>
  <c r="K324" i="5" s="1"/>
  <c r="J323" i="5"/>
  <c r="J322" i="5"/>
  <c r="K322" i="5" s="1"/>
  <c r="J321" i="5"/>
  <c r="K321" i="5" s="1"/>
  <c r="J320" i="5"/>
  <c r="J319" i="5"/>
  <c r="J318" i="5"/>
  <c r="K318" i="5" s="1"/>
  <c r="J317" i="5"/>
  <c r="K317" i="5" s="1"/>
  <c r="J316" i="5"/>
  <c r="K316" i="5" s="1"/>
  <c r="J315" i="5"/>
  <c r="J314" i="5"/>
  <c r="K314" i="5" s="1"/>
  <c r="J313" i="5"/>
  <c r="K313" i="5" s="1"/>
  <c r="J312" i="5"/>
  <c r="J311" i="5"/>
  <c r="J310" i="5"/>
  <c r="K310" i="5" s="1"/>
  <c r="J309" i="5"/>
  <c r="K309" i="5" s="1"/>
  <c r="J308" i="5"/>
  <c r="J307" i="5"/>
  <c r="J306" i="5"/>
  <c r="K306" i="5" s="1"/>
  <c r="J305" i="5"/>
  <c r="K305" i="5" s="1"/>
  <c r="J304" i="5"/>
  <c r="J303" i="5"/>
  <c r="J302" i="5"/>
  <c r="K302" i="5" s="1"/>
  <c r="J301" i="5"/>
  <c r="K301" i="5" s="1"/>
  <c r="J300" i="5"/>
  <c r="K300" i="5" s="1"/>
  <c r="J299" i="5"/>
  <c r="J298" i="5"/>
  <c r="K298" i="5" s="1"/>
  <c r="J297" i="5"/>
  <c r="K297" i="5" s="1"/>
  <c r="J296" i="5"/>
  <c r="J295" i="5"/>
  <c r="J294" i="5"/>
  <c r="K294" i="5" s="1"/>
  <c r="J293" i="5"/>
  <c r="K293" i="5" s="1"/>
  <c r="J292" i="5"/>
  <c r="K292" i="5" s="1"/>
  <c r="J291" i="5"/>
  <c r="J290" i="5"/>
  <c r="K290" i="5" s="1"/>
  <c r="J289" i="5"/>
  <c r="K289" i="5" s="1"/>
  <c r="J288" i="5"/>
  <c r="K288" i="5" s="1"/>
  <c r="J287" i="5"/>
  <c r="K287" i="5" s="1"/>
  <c r="J286" i="5"/>
  <c r="K286" i="5" s="1"/>
  <c r="J285" i="5"/>
  <c r="K285" i="5" s="1"/>
  <c r="J284" i="5"/>
  <c r="K284" i="5" s="1"/>
  <c r="J283" i="5"/>
  <c r="J282" i="5"/>
  <c r="K282" i="5" s="1"/>
  <c r="J281" i="5"/>
  <c r="K281" i="5" s="1"/>
  <c r="J280" i="5"/>
  <c r="K280" i="5" s="1"/>
  <c r="J278" i="5"/>
  <c r="J277" i="5"/>
  <c r="K277" i="5" s="1"/>
  <c r="J276" i="5"/>
  <c r="K276" i="5" s="1"/>
  <c r="J275" i="5"/>
  <c r="J274" i="5"/>
  <c r="J273" i="5"/>
  <c r="K273" i="5" s="1"/>
  <c r="J272" i="5"/>
  <c r="K272" i="5" s="1"/>
  <c r="J271" i="5"/>
  <c r="K271" i="5" s="1"/>
  <c r="J270" i="5"/>
  <c r="K270" i="5" s="1"/>
  <c r="J269" i="5"/>
  <c r="K269" i="5" s="1"/>
  <c r="J268" i="5"/>
  <c r="K268" i="5" s="1"/>
  <c r="J267" i="5"/>
  <c r="K267" i="5" s="1"/>
  <c r="J266" i="5"/>
  <c r="K266" i="5" s="1"/>
  <c r="J265" i="5"/>
  <c r="K265" i="5" s="1"/>
  <c r="J264" i="5"/>
  <c r="K264" i="5" s="1"/>
  <c r="J263" i="5"/>
  <c r="K263" i="5" s="1"/>
  <c r="J262" i="5"/>
  <c r="J260" i="5"/>
  <c r="K260" i="5" s="1"/>
  <c r="J259" i="5"/>
  <c r="K259" i="5" s="1"/>
  <c r="J258" i="5"/>
  <c r="K258" i="5" s="1"/>
  <c r="J257" i="5"/>
  <c r="J256" i="5"/>
  <c r="K256" i="5" s="1"/>
  <c r="J255" i="5"/>
  <c r="K255" i="5" s="1"/>
  <c r="J254" i="5"/>
  <c r="K254" i="5" s="1"/>
  <c r="J253" i="5"/>
  <c r="K253" i="5" s="1"/>
  <c r="J252" i="5"/>
  <c r="K252" i="5" s="1"/>
  <c r="J251" i="5"/>
  <c r="K251" i="5" s="1"/>
  <c r="J250" i="5"/>
  <c r="J249" i="5"/>
  <c r="J248" i="5"/>
  <c r="K248" i="5" s="1"/>
  <c r="J247" i="5"/>
  <c r="K247" i="5" s="1"/>
  <c r="J246" i="5"/>
  <c r="K246" i="5" s="1"/>
  <c r="J245" i="5"/>
  <c r="K245" i="5" s="1"/>
  <c r="J244" i="5"/>
  <c r="K244" i="5" s="1"/>
  <c r="J243" i="5"/>
  <c r="K243" i="5" s="1"/>
  <c r="J242" i="5"/>
  <c r="K242" i="5" s="1"/>
  <c r="J241" i="5"/>
  <c r="K241" i="5" s="1"/>
  <c r="J240" i="5"/>
  <c r="K240" i="5" s="1"/>
  <c r="J239" i="5"/>
  <c r="K239" i="5" s="1"/>
  <c r="J238" i="5"/>
  <c r="K238" i="5" s="1"/>
  <c r="J237" i="5"/>
  <c r="K237" i="5" s="1"/>
  <c r="J236" i="5"/>
  <c r="K236" i="5" s="1"/>
  <c r="J235" i="5"/>
  <c r="K235" i="5" s="1"/>
  <c r="J234" i="5"/>
  <c r="K234" i="5" s="1"/>
  <c r="J233" i="5"/>
  <c r="K233" i="5" s="1"/>
  <c r="J232" i="5"/>
  <c r="K232" i="5" s="1"/>
  <c r="J231" i="5"/>
  <c r="K231" i="5" s="1"/>
  <c r="J230" i="5"/>
  <c r="K230" i="5" s="1"/>
  <c r="J229" i="5"/>
  <c r="K229" i="5" s="1"/>
  <c r="J228" i="5"/>
  <c r="K228" i="5" s="1"/>
  <c r="J227" i="5"/>
  <c r="K227" i="5" s="1"/>
  <c r="J226" i="5"/>
  <c r="K226" i="5" s="1"/>
  <c r="J225" i="5"/>
  <c r="K225" i="5" s="1"/>
  <c r="J224" i="5"/>
  <c r="K224" i="5" s="1"/>
  <c r="J223" i="5"/>
  <c r="K223" i="5" s="1"/>
  <c r="J222" i="5"/>
  <c r="K222" i="5" s="1"/>
  <c r="J221" i="5"/>
  <c r="K221" i="5" s="1"/>
  <c r="J220" i="5"/>
  <c r="K220" i="5" s="1"/>
  <c r="J219" i="5"/>
  <c r="K219" i="5" s="1"/>
  <c r="J218" i="5"/>
  <c r="K218" i="5" s="1"/>
  <c r="J217" i="5"/>
  <c r="K217" i="5" s="1"/>
  <c r="J216" i="5"/>
  <c r="K216" i="5" s="1"/>
  <c r="J215" i="5"/>
  <c r="H279" i="5"/>
  <c r="F279" i="5"/>
  <c r="D279" i="5"/>
  <c r="H261" i="5"/>
  <c r="F261" i="5"/>
  <c r="D261" i="5"/>
  <c r="F214" i="5"/>
  <c r="H214" i="5"/>
  <c r="D214" i="5"/>
  <c r="H162" i="5"/>
  <c r="F162" i="5"/>
  <c r="J149" i="5"/>
  <c r="H149" i="5"/>
  <c r="F149" i="5"/>
  <c r="D149" i="5"/>
  <c r="J142" i="5"/>
  <c r="H142" i="5"/>
  <c r="F142" i="5"/>
  <c r="D142" i="5"/>
  <c r="J132" i="5"/>
  <c r="H132" i="5"/>
  <c r="F132" i="5"/>
  <c r="D132" i="5"/>
  <c r="J13" i="5"/>
  <c r="H13" i="5"/>
  <c r="D13" i="5"/>
  <c r="F13" i="5"/>
  <c r="K348" i="5"/>
  <c r="K347" i="5"/>
  <c r="K346" i="5"/>
  <c r="K344" i="5"/>
  <c r="K343" i="5"/>
  <c r="K342" i="5"/>
  <c r="K339" i="5"/>
  <c r="K336" i="5"/>
  <c r="K335" i="5"/>
  <c r="K332" i="5"/>
  <c r="K331" i="5"/>
  <c r="K328" i="5"/>
  <c r="K327" i="5"/>
  <c r="K323" i="5"/>
  <c r="K320" i="5"/>
  <c r="K319" i="5"/>
  <c r="K315" i="5"/>
  <c r="K312" i="5"/>
  <c r="K311" i="5"/>
  <c r="K308" i="5"/>
  <c r="K307" i="5"/>
  <c r="K304" i="5"/>
  <c r="K303" i="5"/>
  <c r="K299" i="5"/>
  <c r="K296" i="5"/>
  <c r="K295" i="5"/>
  <c r="K291" i="5"/>
  <c r="K283" i="5"/>
  <c r="K278" i="5"/>
  <c r="K275" i="5"/>
  <c r="K274" i="5"/>
  <c r="K257" i="5"/>
  <c r="K250" i="5"/>
  <c r="K249" i="5"/>
  <c r="K213" i="5"/>
  <c r="K212" i="5"/>
  <c r="K211" i="5"/>
  <c r="K210" i="5"/>
  <c r="K209" i="5"/>
  <c r="K208" i="5"/>
  <c r="K207" i="5"/>
  <c r="K205" i="5"/>
  <c r="K204" i="5"/>
  <c r="K203" i="5"/>
  <c r="K202" i="5"/>
  <c r="K201" i="5"/>
  <c r="K200" i="5"/>
  <c r="K199" i="5"/>
  <c r="K197" i="5"/>
  <c r="K196" i="5"/>
  <c r="K195" i="5"/>
  <c r="K193" i="5"/>
  <c r="K192" i="5"/>
  <c r="K191" i="5"/>
  <c r="K189" i="5"/>
  <c r="K188" i="5"/>
  <c r="K187" i="5"/>
  <c r="K185" i="5"/>
  <c r="K184" i="5"/>
  <c r="K183" i="5"/>
  <c r="K181" i="5"/>
  <c r="K180" i="5"/>
  <c r="K179" i="5"/>
  <c r="K177" i="5"/>
  <c r="K176" i="5"/>
  <c r="K175" i="5"/>
  <c r="K173" i="5"/>
  <c r="K172" i="5"/>
  <c r="K171" i="5"/>
  <c r="K169" i="5"/>
  <c r="K168" i="5"/>
  <c r="K167" i="5"/>
  <c r="K165" i="5"/>
  <c r="K164" i="5"/>
  <c r="K159" i="5"/>
  <c r="K158" i="5"/>
  <c r="K157" i="5"/>
  <c r="K156" i="5"/>
  <c r="K155" i="5"/>
  <c r="K154" i="5"/>
  <c r="K153" i="5"/>
  <c r="K152" i="5"/>
  <c r="K151" i="5"/>
  <c r="K150" i="5"/>
  <c r="K148" i="5"/>
  <c r="K147" i="5"/>
  <c r="K146" i="5"/>
  <c r="K145" i="5"/>
  <c r="K144" i="5"/>
  <c r="K143" i="5"/>
  <c r="K141" i="5"/>
  <c r="K140" i="5"/>
  <c r="K139" i="5"/>
  <c r="K138" i="5"/>
  <c r="K137" i="5"/>
  <c r="K136" i="5"/>
  <c r="K135" i="5"/>
  <c r="K134" i="5"/>
  <c r="K133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H161" i="5" l="1"/>
  <c r="J162" i="5"/>
  <c r="F161" i="5"/>
  <c r="J261" i="5"/>
  <c r="K261" i="5" s="1"/>
  <c r="J279" i="5"/>
  <c r="K279" i="5" s="1"/>
  <c r="K262" i="5"/>
  <c r="J214" i="5"/>
  <c r="K215" i="5"/>
  <c r="K149" i="5"/>
  <c r="K142" i="5"/>
  <c r="K132" i="5"/>
  <c r="J161" i="5" l="1"/>
  <c r="K214" i="5"/>
  <c r="D162" i="5" l="1"/>
  <c r="K162" i="5" s="1"/>
  <c r="D12" i="5"/>
  <c r="D161" i="5" l="1"/>
  <c r="K161" i="5" s="1"/>
  <c r="K14" i="5"/>
  <c r="F58" i="3"/>
  <c r="K58" i="3" s="1"/>
  <c r="K232" i="3"/>
  <c r="K230" i="3" s="1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31" i="3"/>
  <c r="K222" i="3"/>
  <c r="K223" i="3"/>
  <c r="K224" i="3"/>
  <c r="K220" i="3" s="1"/>
  <c r="K225" i="3"/>
  <c r="K226" i="3"/>
  <c r="K227" i="3"/>
  <c r="K228" i="3"/>
  <c r="K229" i="3"/>
  <c r="K22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171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39" i="3" s="1"/>
  <c r="K138" i="3" s="1"/>
  <c r="K144" i="3"/>
  <c r="K143" i="3"/>
  <c r="K142" i="3"/>
  <c r="K141" i="3"/>
  <c r="K140" i="3"/>
  <c r="K137" i="3"/>
  <c r="K136" i="3"/>
  <c r="K135" i="3"/>
  <c r="K134" i="3"/>
  <c r="K133" i="3"/>
  <c r="K132" i="3"/>
  <c r="K131" i="3"/>
  <c r="K130" i="3"/>
  <c r="K129" i="3"/>
  <c r="K128" i="3"/>
  <c r="K126" i="3" s="1"/>
  <c r="K127" i="3"/>
  <c r="K125" i="3"/>
  <c r="K124" i="3"/>
  <c r="K123" i="3"/>
  <c r="K122" i="3"/>
  <c r="K121" i="3"/>
  <c r="K120" i="3"/>
  <c r="K118" i="3"/>
  <c r="K117" i="3"/>
  <c r="K116" i="3"/>
  <c r="K115" i="3"/>
  <c r="K114" i="3"/>
  <c r="K113" i="3"/>
  <c r="K112" i="3"/>
  <c r="K111" i="3"/>
  <c r="K110" i="3"/>
  <c r="K109" i="3"/>
  <c r="K108" i="3" s="1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4" i="3"/>
  <c r="J138" i="3"/>
  <c r="D230" i="3"/>
  <c r="D220" i="3"/>
  <c r="D170" i="3"/>
  <c r="D139" i="3"/>
  <c r="D138" i="3" s="1"/>
  <c r="D286" i="3" s="1"/>
  <c r="F139" i="3"/>
  <c r="F170" i="3"/>
  <c r="F138" i="3" s="1"/>
  <c r="H230" i="3"/>
  <c r="H220" i="3"/>
  <c r="H170" i="3"/>
  <c r="H139" i="3"/>
  <c r="J126" i="3"/>
  <c r="H126" i="3"/>
  <c r="J119" i="3"/>
  <c r="H119" i="3"/>
  <c r="H12" i="3" s="1"/>
  <c r="H286" i="3" s="1"/>
  <c r="J108" i="3"/>
  <c r="H108" i="3"/>
  <c r="F108" i="3"/>
  <c r="J13" i="3"/>
  <c r="H13" i="3"/>
  <c r="F230" i="3"/>
  <c r="F220" i="3"/>
  <c r="F119" i="3"/>
  <c r="F126" i="3"/>
  <c r="F13" i="3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J90" i="1"/>
  <c r="K90" i="1"/>
  <c r="K91" i="1"/>
  <c r="K92" i="1"/>
  <c r="K93" i="1"/>
  <c r="K94" i="1"/>
  <c r="K95" i="1"/>
  <c r="K96" i="1"/>
  <c r="J97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J153" i="1"/>
  <c r="K153" i="1" s="1"/>
  <c r="J89" i="1"/>
  <c r="K154" i="1"/>
  <c r="K155" i="1"/>
  <c r="K156" i="1"/>
  <c r="K157" i="1"/>
  <c r="K158" i="1"/>
  <c r="K159" i="1"/>
  <c r="K160" i="1"/>
  <c r="J162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D225" i="1"/>
  <c r="K225" i="1" s="1"/>
  <c r="F225" i="1"/>
  <c r="H225" i="1"/>
  <c r="J225" i="1"/>
  <c r="J12" i="3"/>
  <c r="J286" i="3" s="1"/>
  <c r="H138" i="3"/>
  <c r="K119" i="3"/>
  <c r="K170" i="3"/>
  <c r="H12" i="5" l="1"/>
  <c r="H351" i="5" s="1"/>
  <c r="J12" i="5"/>
  <c r="J351" i="5" s="1"/>
  <c r="D351" i="5"/>
  <c r="K89" i="1"/>
  <c r="K13" i="3"/>
  <c r="K12" i="3" s="1"/>
  <c r="F12" i="3"/>
  <c r="F286" i="3" s="1"/>
  <c r="K286" i="3" s="1"/>
  <c r="F12" i="5"/>
  <c r="K13" i="5" l="1"/>
  <c r="F351" i="5" l="1"/>
  <c r="K12" i="5"/>
  <c r="K351" i="5" l="1"/>
</calcChain>
</file>

<file path=xl/sharedStrings.xml><?xml version="1.0" encoding="utf-8"?>
<sst xmlns="http://schemas.openxmlformats.org/spreadsheetml/2006/main" count="1641" uniqueCount="465">
  <si>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</si>
  <si>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</si>
  <si>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</si>
  <si>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</si>
  <si>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</si>
  <si>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</si>
  <si>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</si>
  <si>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</si>
  <si>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</si>
  <si>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</si>
  <si>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</si>
  <si>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</si>
  <si>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</si>
  <si>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SECRETARÍA DE HACIENDA Y CRÉDITO PÚBLICO</t>
  </si>
  <si>
    <t>172103 FISE</t>
  </si>
  <si>
    <t>172111 FASP</t>
  </si>
  <si>
    <t>SECRETARÍA GENERAL DE GOBIERNO</t>
  </si>
  <si>
    <t>172112 FAFEF</t>
  </si>
  <si>
    <t>SECRETARÍA DE AGUA Y MEDIO AMBIENTE</t>
  </si>
  <si>
    <t>172510 SEGURO POPULAR 2017</t>
  </si>
  <si>
    <t xml:space="preserve">SECRETARÍA DE HACIENDA Y CRÉDITO PÚBLICO </t>
  </si>
  <si>
    <t>SECRETARÍA DE TURISMO</t>
  </si>
  <si>
    <t>172530 SEDUZAC PROGRAMA DE ESCUELAS DE TIEMPO COMPLETO 2017</t>
  </si>
  <si>
    <t>172541 CENTROS PARA EL DESARROLLO DE LAS MUJERES 2017</t>
  </si>
  <si>
    <t>172545 PROG APOYO A LAS INSTANCIAS DE LAS MUJERES EN LAS ENTIDADES FEDERATIVAS</t>
  </si>
  <si>
    <t>172553 FONDO MINERO 2017</t>
  </si>
  <si>
    <t>162111 FASP</t>
  </si>
  <si>
    <t>162527 FONDO MINERO 2016</t>
  </si>
  <si>
    <t>162579 FORTALECIMIENTO A LA EDUCACION NORMAL 2016</t>
  </si>
  <si>
    <t>174103 RENDIMIENTOS SEGURO POPULAR 2017</t>
  </si>
  <si>
    <t>174104 RENDIMIENTOS FORTASEG 2017</t>
  </si>
  <si>
    <t>174107 REND EDUCACION PROGRAMA NACIONAL DE CONVIVENCIA ESCOLAR 2017</t>
  </si>
  <si>
    <t>174110 REND EDUCACION PROG PARA LA INCLUSION Y LA EQUIDAD EDUCATIVA 2017</t>
  </si>
  <si>
    <t>174111 RENDIMIENTOS FAM ASISTENCIA</t>
  </si>
  <si>
    <t>174112 RENDIMIENTOS PROG DLLO REGIONAL TURISTICO SUSTENTABLE Y PUEBLOS MAGICOS</t>
  </si>
  <si>
    <t>174114 REND EDUCACION PROGRAMA NACIONAL DE BECAS</t>
  </si>
  <si>
    <t>174118 RENDIMIENTOS APARURAL 2017</t>
  </si>
  <si>
    <t>174119 RENDIMIENTOS APAUR 2017</t>
  </si>
  <si>
    <t>174132 RENDIMIENTOS PROGRAMA FORTALECIMIENTO A LA ATENCION MEDICA FAM 2017</t>
  </si>
  <si>
    <t>174134 PROG FORTALECIMIENTO A LA TRANSVERSALIDA DE LA PERSPECTIVA DE GENERO</t>
  </si>
  <si>
    <t>174135 CENTROS PARA EL DESARROLLO DE LAS MUJERES 2017</t>
  </si>
  <si>
    <t>174136 PROG APOYO A LAS INSTANCIAS DE LAS MUJERES EN LAS ENTIDADES FEDERATIVAS</t>
  </si>
  <si>
    <t>174171 RENDIMIENTOS PROGRAMAS VARIOS DE SALUD</t>
  </si>
  <si>
    <t>174172 RENDIMEINTOS FASP</t>
  </si>
  <si>
    <t>164108 RENDIMIENTOS FASP 2016</t>
  </si>
  <si>
    <t>164188 RENDIMIENTOS PROGRAMA DE TRATAMIENTO DE AGUAS RESIDUALES PROSAN</t>
  </si>
  <si>
    <t>154117 RENDIMIENTOS EDUCACION PEFEN</t>
  </si>
  <si>
    <t>154125 RENDIMIENTOS FASP FEDERAL 2015</t>
  </si>
  <si>
    <t>154170 RENDIMIENTOS TURISMO CONV DE COORD PROMAGICO 2015</t>
  </si>
  <si>
    <t>154171 RENDIMIENTOS FAM INFRAESTRUCTURA BASICA 2015</t>
  </si>
  <si>
    <t>154172 RENDIMIENTOS FAM INFRAESTRUCTURA SUPERIOR 2015</t>
  </si>
  <si>
    <t>154195 RENDIMIENTOS PROTAR 2015</t>
  </si>
  <si>
    <t>154501 RENDIMIENTOS  FONDO DE APORTACIONES MULTIPLES FAM IEB 2016</t>
  </si>
  <si>
    <t>104132 RENDIMIENTOS FASP FEDERAL</t>
  </si>
  <si>
    <t>114195 RENDIMIENTOS FASP FEDERAL 2011</t>
  </si>
  <si>
    <t>124332 RENDIMIENTOS FASP FEDERAL 2012</t>
  </si>
  <si>
    <t>124340 RENDIMIENTOS EDUCACION PLAN ESTATAL DE FORTALECIMIENTO EDUCACION NORMAL</t>
  </si>
  <si>
    <t>134172 RENDIMIENTOS FASP FEDERAL 2013</t>
  </si>
  <si>
    <t>144109 RENDIMIENTOS  FASP 2014</t>
  </si>
  <si>
    <t>Total general</t>
  </si>
  <si>
    <t>172575 FONDO DE PROTECCION CONTRA GASTOS CATASTROFICOS 2017 FEDERAL</t>
  </si>
  <si>
    <t>172582 PLAN DE APOYO A LA CALIDAD EDUCATI Y LA TRANS DE LA ESCUELA NOR PACTEN</t>
  </si>
  <si>
    <t>104101 RENDIMIENTOS PROSSAPYS 2009</t>
  </si>
  <si>
    <t>104102 RENDIMIENTOS APAZU 2009</t>
  </si>
  <si>
    <t>104108 RENDIMIENTOS FAM INFRAESTRUCTURA BASICA 2010</t>
  </si>
  <si>
    <t>104167 RENDIMIENTOS PROSSAPYS 2008</t>
  </si>
  <si>
    <t>104169 RENDIMIENTOS PROSSAPYS 2007</t>
  </si>
  <si>
    <t>104179 RENDIMIENTOS PROSSAPYS 2010</t>
  </si>
  <si>
    <t>114103 RENDIMIENTOS APAZU 2010</t>
  </si>
  <si>
    <t>114104 RENDIMIENTOS APAZU 2011</t>
  </si>
  <si>
    <t>114107 RENDIMIENTOS PROSSAPYS 2011</t>
  </si>
  <si>
    <t>114144 RENDIMIENTOS FISE</t>
  </si>
  <si>
    <t>114163 RENDIMIENTOS FONDO DE APOYO A MIGRANTES 2011</t>
  </si>
  <si>
    <t>114166 RENDIMIENTOS PROTAR 2011</t>
  </si>
  <si>
    <t>114173 RENDIMIENTOS FAM INFRAESTRUCTURA BASICA 2011</t>
  </si>
  <si>
    <t>124174 RENDIMIENTOS FAM SUPERIOR 2011</t>
  </si>
  <si>
    <t>124324 RENDIMIENTOS EDUCACION PROGRAMA DE INFRAESTRUCTURA PARA LA EDUCACION ME</t>
  </si>
  <si>
    <t>124335 RENDIMIENTOS FONDO DE APOYO A MIGRANTES 2012</t>
  </si>
  <si>
    <t>124351 RENDIMIENTOS FISE 2012</t>
  </si>
  <si>
    <t>124355 RENDIMIENTOS APAZU 2012</t>
  </si>
  <si>
    <t>124359 RENDIMIENTOS PROSSAPYS 2012</t>
  </si>
  <si>
    <t>124360 RENDIMIENTOS PROTAR 2012</t>
  </si>
  <si>
    <t>124375 RENDIMIENTOS  FAIS ESTATAL 2013</t>
  </si>
  <si>
    <t>124380 RENDIMIENTOS  FAM EDUCACION BASICA 2012</t>
  </si>
  <si>
    <t>124381 RENDIMIENTOS  FAM EDUCACION SUPERIOR</t>
  </si>
  <si>
    <t>134168 RENDIMIENTOS PROSSAPYS</t>
  </si>
  <si>
    <t>134181 RENDIMIENTOS PROG DE TRATAMIENTO DE AGUAS RESIDUALES 2013</t>
  </si>
  <si>
    <t>134184 RENDIMIENTOS PROYECTOS DE DESARROLLO REGIONAL 2013</t>
  </si>
  <si>
    <t>134186 RENDIMIENTOS FAM INFRAESTRUCTURA SUPERIOR 2013</t>
  </si>
  <si>
    <t>134506 RENDIMIENTOS  APAZU 2013</t>
  </si>
  <si>
    <t>144110 RENDIMIENTOS  FAM INFRAESTRUCTURA SUPERIOR 2014</t>
  </si>
  <si>
    <t>144111 RENDIMIENTOS  FAM INFRAESTRUCTURA BASICA 2014</t>
  </si>
  <si>
    <t>144115 RENDIMIENTOS  FISE 2014</t>
  </si>
  <si>
    <t>144118 RENDIMIENTOS  PROGRAMA AGUA LIMPIA 2014</t>
  </si>
  <si>
    <t>144122 RENDIMIENTOS  PROSSAPYS 2014</t>
  </si>
  <si>
    <t>144125 RENDIMIENTOS  PROGRAMA DE TRATAMIENTO DE AGUAS RESIDUALES 2014</t>
  </si>
  <si>
    <t>144150 RENDIMIENTOS  PROGRAMA CULTURA DEL AGUA 2014</t>
  </si>
  <si>
    <t>144185 RENDIMIENTOS FONDO DE APOYO A MIGRANTES 2014</t>
  </si>
  <si>
    <t>144410 RENDIEMIENTOS PROYECTOS DE DESARROLLO REGIONAL 2014</t>
  </si>
  <si>
    <t>154107 RENDIMIENTOS PROGRAMA DE ATENCION A LA POBLACION EN POBREZA EXTREMA 15</t>
  </si>
  <si>
    <t>154181 RENDIMIENTOS FISE</t>
  </si>
  <si>
    <t>154194 RENDIMIENTOS PROSSAPYS 2015</t>
  </si>
  <si>
    <t>154197 RENDIMIENTOS PROGRAMA AGUA LIMPIA 2015</t>
  </si>
  <si>
    <t>154198 RENDIMIENTOS CULTURA DEL AGUA 2015</t>
  </si>
  <si>
    <t>154503 RENDIMIENTOS  RECURSOS REMANENTES DEL FAM</t>
  </si>
  <si>
    <t>164151 RENDIMIENTOS EDUC FONDO CONCURSABLE PARA INF EN EDUC MEDIA SUP 2015</t>
  </si>
  <si>
    <t>164190 RENDIMIENTOS PROAGUA APAUR</t>
  </si>
  <si>
    <t>164191 RENDIMIENTOS PROAGUA APARURAL</t>
  </si>
  <si>
    <t>174117 EDU PLAN DE APOYO A LA CAL EDUC Y LA TRANSFOR DE LA ESC NOR PACTEN 2017</t>
  </si>
  <si>
    <t>174137 REND FONDO PARA EL FORTALECIMIENTO FINANCIERO 2017 B FEDERAL</t>
  </si>
  <si>
    <t>174138 FONDO DE FORTALECIMIENTO FINANCIERO C  2017</t>
  </si>
  <si>
    <t>174139 APOYO PARA SOLV GASTO INHER A LA OPER Y PRES DE SERV DE EDUC EN EL ED 3</t>
  </si>
  <si>
    <t>174140 APOYO PARA SOLV GASTO INHER A LA OPER Y PRES DE SERV DE EDUC EN EL ED 5</t>
  </si>
  <si>
    <t>174141 APOYO PARA SOLV GASTO INHER A LA OPER Y PRES DE SERV DE EDUC EN EL ED 6</t>
  </si>
  <si>
    <t>174143 PROG SIS DE ENSEÑANZA VIVENCIAL E INDAGATORIA DE LA CIENCIA SEVIC INNOV</t>
  </si>
  <si>
    <t>174144 RENDIMIENTOS FONDO DE APOYO A MIGRANTES</t>
  </si>
  <si>
    <t>174148 RENDIMIENTOS FONE OTROS GASTO CORRIENTE</t>
  </si>
  <si>
    <t>174163 PROG DE REGISTRO E IDENTIFICACION DE POBLACION PARA EL EJER FISC 2017 F</t>
  </si>
  <si>
    <t>174165 RENDIMIENTOS FONE 2017</t>
  </si>
  <si>
    <t>174177 RENDIMIENTOS EDUCACIÓN APOYO P SOLV GTOS INHERENTES A LA OP Y SERV 7</t>
  </si>
  <si>
    <t>174178 RENDIMIENTOS FAM MEDIA SUPERIOR Y SUPERIOR 2017</t>
  </si>
  <si>
    <t>174179 RENDIMIENTOS CONADE PROGRAMAS 2017</t>
  </si>
  <si>
    <t>174180 MODERNIZACION DE CENTRO DEPORTIVO INCUFIDEZ, MUNICIPIO DE ZAC 2017 FED</t>
  </si>
  <si>
    <t>174181 SECOP RECONST DE INFR A 8 MUNICIPIOS CON DECLARATORIA DE DES NATURALES</t>
  </si>
  <si>
    <t>174183 EDUC EXPANSION DE LA OFERTA EDUCATIVA ATRAVES DE UNA UNIDAD DE USO COMU</t>
  </si>
  <si>
    <t>174189 RENDIMIENTOS FAM INFRAESTRUCTURA BASICA 2017</t>
  </si>
  <si>
    <t>174190 RENDIMIENTOS PROGRAMAS REGIONALES 2017</t>
  </si>
  <si>
    <t>174191 FONDO DE FORTALECIMIENTO FINANCIERO A  2017</t>
  </si>
  <si>
    <t>174193 FONDO DE FORTALECIMIENTO FINANCIERO PARA INVERSIÓN 2017 C</t>
  </si>
  <si>
    <t>174195 FONDO PARA EL FORTALECIMIENTO FINANCIERO PARA INVERSION 2017</t>
  </si>
  <si>
    <t>174196 FONDO DE FORTALECIMIENTO FINANCIERO D  2017</t>
  </si>
  <si>
    <t>174197 FONDO PARA EL FORTALECIMIENTO FINANCIERO PARA INVERSION 2017 B</t>
  </si>
  <si>
    <t>174199 PROYECTOS DE DESARROLLO REGIONAL 2017</t>
  </si>
  <si>
    <t>174401 PROYECTOS DE DESARROLLO REGIONAL B 2017 PDR B 2017 FEDERAL</t>
  </si>
  <si>
    <t>174402 PROYECTOS DE DESARROLLO REGIONAL E 2017 FEDERAL</t>
  </si>
  <si>
    <t>174403 PROYECTOS DE DESARROLLO REGIONAL D 2017 FEDERAL</t>
  </si>
  <si>
    <t>174404 PROYECTOS DE DESARROLLO REGIONAL C 2017 FEDERAL</t>
  </si>
  <si>
    <t>174406 FONDO PARA LA ACCESIBILIDAD EN EL TRANSPORTE PUBLICO</t>
  </si>
  <si>
    <t>174407 FONDO PARA EL FORTALECIM DE LA INFRAES EST Y MUNICIP 2017 FORTALECE C</t>
  </si>
  <si>
    <t>174408 FONDO PARA EL FORTALECIM DE LA INFRAES EST Y MUNICIP 2017 FORTALECE E</t>
  </si>
  <si>
    <t>174409 FONDO PARA EL FORTALECIM DE LA INFRAES EST Y MUNICIP 2017 B FORTALECE B</t>
  </si>
  <si>
    <t>174410 FONDO PARA EL FORTALECIM DE LA INFRAES EST Y MUNICIP 2017 FORTALECE D</t>
  </si>
  <si>
    <t>I Trimestre</t>
  </si>
  <si>
    <t>Ejercicio Fiscal 2018</t>
  </si>
  <si>
    <t>1821111 EDUCACIÓN PÚBLICA</t>
  </si>
  <si>
    <t>1821112 SALUD</t>
  </si>
  <si>
    <t>1822301 FONREGION</t>
  </si>
  <si>
    <t>1822303 FONDO PARA LA ACCESIBILIDAD EN EL TRANSPORTE PUBLICO</t>
  </si>
  <si>
    <t>1822308 FORTALECIMIENTO FINANCIERO EDUCACION</t>
  </si>
  <si>
    <t>1822310 PROYECTOS DE DESARROLLO REGIONAL 2018</t>
  </si>
  <si>
    <t>1822311 FONDO DE FORTALECIMIENTO FINANCIERO  2018</t>
  </si>
  <si>
    <t>1822312 FONDO PARA EL FORTALECIMIENTO FINANCIERO 2018 A</t>
  </si>
  <si>
    <t>1822313 FONDO PARA EL FORTALECIMIENTO FINANCIERO PARA INVERSION A 2018</t>
  </si>
  <si>
    <t>1823301 FONE</t>
  </si>
  <si>
    <t>1823302 FASSA</t>
  </si>
  <si>
    <t>1823303 FISE</t>
  </si>
  <si>
    <t>1823304 FISM</t>
  </si>
  <si>
    <t>1823305 FORTAMUN</t>
  </si>
  <si>
    <t>1823306 FAM ASISTENCIA</t>
  </si>
  <si>
    <t>1823307 FAM INFRAESTRUCTURA BASICA</t>
  </si>
  <si>
    <t>1823308 FAM INFRAESTRUCTURA SUPERIOR</t>
  </si>
  <si>
    <t>1823309 FAETA CONALEP</t>
  </si>
  <si>
    <t>1823310 FAETA INEA</t>
  </si>
  <si>
    <t>1823311 FASP</t>
  </si>
  <si>
    <t>1823312 FAFEF</t>
  </si>
  <si>
    <t>1823313 FONE OTROS GASTO CORRIENTE</t>
  </si>
  <si>
    <t>1823314 FONE SERVICIOS PERSONALES</t>
  </si>
  <si>
    <t>1823315 FAM INFRAESTRUCTURA MEDIA SUPERIOR</t>
  </si>
  <si>
    <t>1823316 FAM INFRAESTRUCTURA BASICA FIDEICOMISO</t>
  </si>
  <si>
    <t>1823317 FAM INFRAESTRUCTURA MEDIA SUPERIOR FIDEICOMISO</t>
  </si>
  <si>
    <t>1823318 FAM INFRAESTRUCTURA SUPERIOR FIDEICOMISO</t>
  </si>
  <si>
    <t>1826001 UAZ</t>
  </si>
  <si>
    <t>1826004 COBAEZ</t>
  </si>
  <si>
    <t>1826006 CECYTEZ</t>
  </si>
  <si>
    <t>1827002 APAUR</t>
  </si>
  <si>
    <t>1827003 APARURAL</t>
  </si>
  <si>
    <t>1827004 PROSAN</t>
  </si>
  <si>
    <t>1827014 PROGRAMA AGROPECUARIO</t>
  </si>
  <si>
    <t>1827017 INFRAESTRUCTURA HIDRÁULICA</t>
  </si>
  <si>
    <t>1827018 CONST Y EQUIP DEL HOSPITAL DE LA MUJER DE FRESNILLO DE 45 CAMAS</t>
  </si>
  <si>
    <t>1827019 AFASPE 2018</t>
  </si>
  <si>
    <t>1827020 CUOTA SOCIAL 2018</t>
  </si>
  <si>
    <t>1827021 PROGRAMA ESCUELAS DE TIEMPO COMPLETO 2018 FEDERAL</t>
  </si>
  <si>
    <t>1827022 APOYO PARA SOLV GASTO INHER A LA OPER Y PRES DE SERV DE EDUC EN EL ED 1</t>
  </si>
  <si>
    <t>1827023 REGISTRO VIRTUALRECURSOS RECIBIDOS EN ESPECIE PROG CUOTA SOCIAL SALUD</t>
  </si>
  <si>
    <t>1827024 SECRETARIA DE FINANZAS INEA 2018 FEDERAL</t>
  </si>
  <si>
    <t>1827025 EQUIPAM DEL CENTRO DE REHAB Y EDUCACION ESPECIAL DE GUADALUPE 2018 FED</t>
  </si>
  <si>
    <t>1827026 CONST DE LA INTERCON DE AREAS DE REHAB CON EL TANQV TERAP FRESNILLO FED</t>
  </si>
  <si>
    <t>1827027 CONST DEL TANQUE TERAPEUTICO EN LA UNIDAD BASICA DE REHAB  MUN ZACATECA</t>
  </si>
  <si>
    <t>1827028 FORTASEG 2018</t>
  </si>
  <si>
    <t>1827029 CONV DE COORD PARA EL OTORG DE UN SUBS EN EL MAR DEL PR DE DES TUR SUS</t>
  </si>
  <si>
    <t>1827030 CONV DE COORD PARA EL OTORG DE UN SUBS EN EL MAR DEL PR DE DES TUR DGGD</t>
  </si>
  <si>
    <t>1827031 SUBPROGRAMA COMUNIDAD DIFERENTE 2018 FEDERAL</t>
  </si>
  <si>
    <t>1827032 SUBPROG DE INFRAEST REHAB Y O EQUIPAM DE ESPACIOS ALIM SIREEA 2018 FED</t>
  </si>
  <si>
    <t>1827033 FONDO MINERO 2018</t>
  </si>
  <si>
    <t>1827034 FONDO DE PREVISION PRESUPUESTAL FPP2 2014</t>
  </si>
  <si>
    <t>1827035 PROVISION PARA LA ARMONIZACION CONTABLE PEF 2018 FEDERAL</t>
  </si>
  <si>
    <t>1827036 PROGRAMA NACIONAL DE INGLES 2018 FEDERAL</t>
  </si>
  <si>
    <t>1827037 COFREPIS 2018</t>
  </si>
  <si>
    <t>1827038 APOYO PARA SOLV GASTO INHER A LA OPER Y PRES DE SERV DE EDUC EN EL ED</t>
  </si>
  <si>
    <t>Ejercicio Fiscal 2017</t>
  </si>
  <si>
    <t>Ejercicio Fiscal 2016</t>
  </si>
  <si>
    <t>Otros Ejercicios Fiscales</t>
  </si>
  <si>
    <t>142111 FASP</t>
  </si>
  <si>
    <t>152111 FASP</t>
  </si>
  <si>
    <t>152502 APAZU</t>
  </si>
  <si>
    <t>COLEGIO DE BACHILLERES DEL ESTADO DE ZACATECAS</t>
  </si>
  <si>
    <t>COLEGIO DE ESTUDIOS CIENTÍFICOS Y TECNOLÓGICOS DEL ESTADO DE Z</t>
  </si>
  <si>
    <t>SERVICIOS DE SALUD DEL ESTADO DE ZACATECAS</t>
  </si>
  <si>
    <t>REGIMEN ESTATAL DE PROTECCIÓN SOCIAL EN SALUD</t>
  </si>
  <si>
    <t>SISTEMA ESTATAL PARA EL DESARROLLO INTEGRAL DE LA FAMILIA</t>
  </si>
  <si>
    <t xml:space="preserve">SECRETARÍA DE EDUCACIÓN </t>
  </si>
  <si>
    <t>MUNICIPIOS</t>
  </si>
  <si>
    <t>INSTITUTO ZACATECANO DE EDUCACIÓN PARA ADULTOS</t>
  </si>
  <si>
    <t>COLEGIO DE EDUCACIÓN PROFESIONAL TÉCNICA DE ZACATECAS</t>
  </si>
  <si>
    <t>INSTITUTO ZACATECANO DE CONSTRUCCIÓN DE ESCUELAS</t>
  </si>
  <si>
    <t>UNIVERSIDAD AUTÓNOMA DE ZACATECAS</t>
  </si>
  <si>
    <t>1843302 FASSA</t>
  </si>
  <si>
    <t>1846001 UAZ</t>
  </si>
  <si>
    <t>1847019 AFASPE 2018</t>
  </si>
  <si>
    <t>1847020 CUOTA SOCIAL 2018</t>
  </si>
  <si>
    <t>1847022 APOYO PARA SOLV GASTO INHER A LA OPER Y PRES DE SERV DE EDUC EN EL ED 1</t>
  </si>
  <si>
    <t>1847028 FORTASEG 2018</t>
  </si>
  <si>
    <t>174411 EDU APOYO PARA SOL GTOS INHER A OP Y PRES SERV EN EDO C DIS PRES 2017 1</t>
  </si>
  <si>
    <t>174412 EDU APOYO PARA SOL GTOS INHER A OP Y PRES SERV EN EDO C DIS PRES 2017 2</t>
  </si>
  <si>
    <t>174413 EQUIPAMIENTO DEL CENTRO DE REHABILITACION Y EDUCACION ESPECIAL DE GPE Z</t>
  </si>
  <si>
    <t>174414 APOYO PARA SOLV GASTO INHER A LA OPER Y PRES DE SERV DE EDUC EN EL ED 4</t>
  </si>
  <si>
    <t>134135 RENDIMIENTOS FAM ASISTENCIA 2013</t>
  </si>
  <si>
    <t>144132 RENDIMIENTOS  CON SEG PUB SUBSIDIO PARA POLICIA ACREDITABLE 2014</t>
  </si>
  <si>
    <t>40144 RENDIMIENTOS FONDO DE APOYO A MIGRANTES 2009</t>
  </si>
  <si>
    <t>40335 RENDIMIENTOS FONDO DE APOYO A MIGRANTES 2012</t>
  </si>
  <si>
    <t xml:space="preserve">SECRETARÍA DE FINANZAS </t>
  </si>
  <si>
    <t>RENDIMIENTOS FINANCIEROS</t>
  </si>
  <si>
    <t>144411 RENDIMIENTOS PROGRAMA DE ATENCION A LA POBLACION EN POBREZA EXTREMA</t>
  </si>
  <si>
    <t>174405 RENDIMIENTOS FORTALECE 2017</t>
  </si>
  <si>
    <t>164403 RENDIMIENTOS  FORTALECIMIENTO FINANCIERO E</t>
  </si>
  <si>
    <t>164415 RENDIMIENTOS  COTAS 2016</t>
  </si>
  <si>
    <t>SECRETARÍA DE LAS MUJERES</t>
  </si>
  <si>
    <t>EJERCICIO FISCAL 2018</t>
  </si>
  <si>
    <t>1822304 PROGRAMAS REGIONALES 2018</t>
  </si>
  <si>
    <t>1822314 FONDO DE APOYO A MIGRANTES</t>
  </si>
  <si>
    <t>1822316 FONDO PARA EL FORTALECIMIENTO FINANCIERO PARA INVERSION 2018 B</t>
  </si>
  <si>
    <t>1822317 PROYECTOS DE DESARROLLO REGIONAL B 2018</t>
  </si>
  <si>
    <t>1822318 FONDO PARA EL FORTALECIMIENTO FINANCIERO 2018 B FEDERAL</t>
  </si>
  <si>
    <t>1822321 FONDO DE FORTALECIMIENTO FINANCIERO C  2018</t>
  </si>
  <si>
    <t>1822322 PROYECTOS DE DESARROLLO REGIONAL C 2018 FEDERAL</t>
  </si>
  <si>
    <t>1822323 PROGRAMAS REGIONALES B 2018 FEDERAL</t>
  </si>
  <si>
    <t>1825001 FIES</t>
  </si>
  <si>
    <t>1827004 PTAR</t>
  </si>
  <si>
    <t>1827007 CONADE PROGRAMAS 2018</t>
  </si>
  <si>
    <t>1827008 APOYO A INSTITUCIONES ESTATALES DE CULTURA AIEC 2018 FEDERAL</t>
  </si>
  <si>
    <t>1827039 PROGRAMA PARA EL DESARROLLO PROFESIONAL DOCENTE TIPO BASICO 2018 PRODEP</t>
  </si>
  <si>
    <t>1827040 PROG DE APOYO A LAS INST DE MUJERES EN LAS ENTIDADES FEDERATIVAS PAIMEF</t>
  </si>
  <si>
    <t>1827041 PROGRAMA TELEBACHILLERATO COMUNITARIO 2018 FEDERAL</t>
  </si>
  <si>
    <t>1827042 PROGRAMA DE LA REFORMA EDUCATIVA 2018 FEDERAL</t>
  </si>
  <si>
    <t>1827043 EMPLEO TEMPORAL 2018</t>
  </si>
  <si>
    <t>1827044 PROGRAMA E025 PREVENCION Y TRATAMIENTO DE LAS ADICCIONES 2018 FEDERAL</t>
  </si>
  <si>
    <t>1827045 PROSPERA PROGRAMA DE INCLUSION SOCIAL 2018</t>
  </si>
  <si>
    <t>1827046 PROGRAMA NACIONAL DE BECAS 2018 FEDERAL</t>
  </si>
  <si>
    <t>1827047 PROGRAMA NACIONAL DE PREVENCION DEL DELITO PRONAPED 2018</t>
  </si>
  <si>
    <t>1827048 APOYO PARA SOLV GASTO INHER A LA OPER Y PRES DE SERV DE EDUC EN EL ED 3</t>
  </si>
  <si>
    <t>1827049 PROGRAMA FORTALECIMIENTO A LA ATENCION MEDICA FAM 2018 FEDERAL</t>
  </si>
  <si>
    <t>1827050 INSTITUTO DE CAPACITACION PARA EL TRABAJO ICATEZ 2014 FEDERAL</t>
  </si>
  <si>
    <t>1827051 PROGRAMA PARA LA INCLUSION Y LA EQUIDAD EDUCATIVA 2018 FEDERAL</t>
  </si>
  <si>
    <t>1827052 FORTALECIMIENTO DE LA CALIDAD EDUCATIVA</t>
  </si>
  <si>
    <t>1827053 PROGRAMA DE AGUA POTABLE, DRENAJE Y TRATAMIENTO 2018 AGUA LIMPIA</t>
  </si>
  <si>
    <t>1827054 PROGRAMA DE FORTALECIMIENTO DE LA CALIDAD EDUCATIVA PFCE 2018 UAZ FED</t>
  </si>
  <si>
    <t>1827055 RECURSOS REMANENTES DEL FAM</t>
  </si>
  <si>
    <t>1827056 PROGRAMA NACIONAL DE CONVIVENCIA ESCOLAR 2018 FEDERAL</t>
  </si>
  <si>
    <t>1827057 SEGURO MEDICO SIGLO XXI 2018 INTERVENCIONES CUBIERTAS</t>
  </si>
  <si>
    <t>1827058 PROG DE FORTALECIM A LA TRANSVER DE LA PERSPECTIVA DE GENERO PFTPG 2018</t>
  </si>
  <si>
    <t>1827059 RIEGO POR GRAVEDAD TECNIFICADO 2018 FEDERAL</t>
  </si>
  <si>
    <t>1827060 CONTRUCCION DE LA UNIDAD BASICA DE REHABILITACION DEL MPIO DE TEPETONGO</t>
  </si>
  <si>
    <t>1827061 SEGURO AGRICOLA CATASTROFICO 2018 FOLIO ELECTRONICO 301511 FEDERAL</t>
  </si>
  <si>
    <t>1827062 SEGURO PECUARIO CATASTROFICO 2018 FOLIO ELECTRONICO 301514 FEDERAL</t>
  </si>
  <si>
    <t>1827063 SEGURO MEDICO SIGLO XXI 2018 CAPITA ADICIONAL</t>
  </si>
  <si>
    <t>1827064 REHABILITACION, MODERNIZACION Y TECNIFICACION DE DISTRIT DE RIEGO 2018</t>
  </si>
  <si>
    <t>1827065 APOYO A LA VIVIENDA 2018 FEDERAL</t>
  </si>
  <si>
    <t>EJERCICIO FISCAL 2017</t>
  </si>
  <si>
    <t>EJERCICIO FISCAL 2016</t>
  </si>
  <si>
    <t>162301 FONREGION</t>
  </si>
  <si>
    <t>162542 SEGURO AGROPECUARIO CATASTROFICO 2016 FOLIO ELECTRONICO 301343</t>
  </si>
  <si>
    <t>162543 SEGURO AGROPECUARIO CATASTROFICO 2016 FOLIO ELECTRONICO 301344</t>
  </si>
  <si>
    <t>OTROS EJERCICIOS FISCALES</t>
  </si>
  <si>
    <t>102502 RENDIMIENTOS PACC 2010</t>
  </si>
  <si>
    <t>132304 PROGRAMAS REGIONALES</t>
  </si>
  <si>
    <t>132309 PROGRAMAS REGIONALES RAMO 23 B</t>
  </si>
  <si>
    <t>132311 PROGRAMAS REGIONALES PAVIMENTACION 2013</t>
  </si>
  <si>
    <t>132312 PROGRAMAS REGIONALES EQUIPAMIENTO MEDICO 2013</t>
  </si>
  <si>
    <t>142301 FONREGION</t>
  </si>
  <si>
    <t>142310 PROYECTOS DE DESARROLLO REGIONAL 2014</t>
  </si>
  <si>
    <t>152301 FONREGION</t>
  </si>
  <si>
    <t>1842303 FONDO PARA LA ACCESIBILIDAD EN EL TRANSPORTE PUBLICO</t>
  </si>
  <si>
    <t>1842310 PROYECTOS DE DESARROLLO REGIONAL 2018</t>
  </si>
  <si>
    <t>1842313 FONDO PARA EL FORTALECIMIENTO FINANCIERO PARA INVERSION A 2018</t>
  </si>
  <si>
    <t>1843304 FISM</t>
  </si>
  <si>
    <t>1843305 FORTAMUN</t>
  </si>
  <si>
    <t>1843306 FAM ASISTENCIA</t>
  </si>
  <si>
    <t>1843311 FASP</t>
  </si>
  <si>
    <t>1847018 CONST Y EQUIP DEL HOSPITAL DE LA MUJER DE FRESNILLO DE 45 CAMAS</t>
  </si>
  <si>
    <t>1847021 PROGRAMA ESCUELAS DE TIEMPO COMPLETO 2018 FEDERAL</t>
  </si>
  <si>
    <t>1847025 EQUIPAM DEL CENTRO DE REHAB Y EDUCACION ESPECIAL DE GUADALUPE 2018 FED</t>
  </si>
  <si>
    <t>1847026 CONST DE LA INTERCON DE AREAS DE REHAB CON EL TANQV TERAP FRESNILLO FED</t>
  </si>
  <si>
    <t>1847031 SUBPROGRAMA COMUNIDAD DIFERENTE 2018 FEDERAL</t>
  </si>
  <si>
    <t>1847032 SUBPROG DE INFRAEST REHAB Y O EQUIPAM DE ESPACIOS ALIM SIREEA 2018 FED</t>
  </si>
  <si>
    <t>1847036 PROGRAMA NACIONAL DE INGLES 2018 FEDERAL</t>
  </si>
  <si>
    <t>1847037 COFREPIS 2018</t>
  </si>
  <si>
    <t>1847039 PROGRAMA PARA EL DESARROLLO PROFESIONAL DOCENTE TIPO BASICO 2018 PRODEP</t>
  </si>
  <si>
    <t>1847040 PROG DE APOYO A LAS INST DE MUJERES EN LAS ENTIDADES FEDERATIVAS PAIMEF</t>
  </si>
  <si>
    <t>1847041 PROGRAMA TELEBACHILLERATO COMUNITARIO 2018 FEDERAL</t>
  </si>
  <si>
    <t>1847042 PROGRAMA DE LA REFORMA EDUCATIVA 2018 FEDERAL</t>
  </si>
  <si>
    <t>1847044 PROGRAMA E025 PREVENCION Y TRATAMIENTO DE LAS ADICCIONES 2018 FEDERAL</t>
  </si>
  <si>
    <t>1847045 PROSPERA PROGRAMA DE INCLUSION SOCIAL 2018</t>
  </si>
  <si>
    <t>1847048 APOYO PARA SOLV GASTO INHER A LA OPER Y PRES DE SERV DE EDUC EN EL ED 3</t>
  </si>
  <si>
    <t>1847049 PROGRAMA FORTALECIMIENTO A LA ATENCION MEDICA FAM 2018 FEDERAL</t>
  </si>
  <si>
    <t>1847054 PROGRAMA DE FORTALECIMIENTO DE LA CALIDAD EDUCATIVA PFCE 2018 UAZ FED</t>
  </si>
  <si>
    <t>174105 REND SEDUZAC PROGRAMA DE ESCUELAS DE TIEMPO COMPLETO 2017</t>
  </si>
  <si>
    <t>174106 REND PROGRAMA PARA EL DESARROLO PROFESIONAL DOCENTE 2017</t>
  </si>
  <si>
    <t>174109 REND EDUCACION PROG DE FORTALECIMIENTO DE LA CALIDAD EDUCATIVA 2017</t>
  </si>
  <si>
    <t>174116 SEDUZAC PROGRAMA NACIONAL DE INGLES 20217</t>
  </si>
  <si>
    <t>174151 REND FONDO DE PROTECCION CONTRA GASTOS CATASTROFICOS 2017 FEDERAL</t>
  </si>
  <si>
    <t>174153 RENDIMIENTOS FORTAMUN</t>
  </si>
  <si>
    <t>174155 RENDIMIENTOS PROGRAMA TELEBACHILLERATO COMUNITARIO 2017 FEDERAL</t>
  </si>
  <si>
    <t>174166 RENDIMIENTOS CAPITALIZACION PRODUCTIVA AGRICOLA 2017</t>
  </si>
  <si>
    <t>174167 REND SEGURO PECUARIO CATASTROFICO 2017 FOLIO ELECTRONICO 301431</t>
  </si>
  <si>
    <t>174168 REND SEGURO AGRICOLA CATASTROFICO 2017 FOLIO ELECTRONICO 301432</t>
  </si>
  <si>
    <t>174173 RENDIMIENTOS APORTACION ESTATAL CON SEG. PUB.</t>
  </si>
  <si>
    <t>174203 APORTACIONES CONVENIO INSTITUTO DE FORMACION PROFESIONAL MUNICIPIOS</t>
  </si>
  <si>
    <t>174207 PROGRAMAS CONVENIDOS EN MATERIA DE SEGURIDAD 2017</t>
  </si>
  <si>
    <t>174209 SECAMPO SEGURO AGRICOLA CATASTROFICO INDEMNIZACIONES 2017</t>
  </si>
  <si>
    <t>174213 SAMA DEPOSITOS JIAPAZ A APAUR 2017</t>
  </si>
  <si>
    <t>174214 INZACE APORTACION COBAEZ 2017</t>
  </si>
  <si>
    <t>174215 SEDUVOT DEPOSITOS BENEFICIARIOS AL PROGRAMA APOYO A LA VIVIENDA 2017</t>
  </si>
  <si>
    <t>1742302 RENDIMIENTOS FONDO METROPOLITANO 2017</t>
  </si>
  <si>
    <t>164104 EDUCACION RENDIMIENTOS FONE 2016</t>
  </si>
  <si>
    <t>164105 EDUCACION RENDIMIENTOS PROGRAMA DE TELEBACHILLERATO COMUNITARIO 2016</t>
  </si>
  <si>
    <t>164114 RENDIMIENTOS EDUCACION PROGRAMA NACIONAL DE INGLES</t>
  </si>
  <si>
    <t>164119 RENDIMIENTOS EDUCACION PROG FORTALECIMIENTO A LA CALIDAD EDUCATIVA</t>
  </si>
  <si>
    <t>164162 RENDIMIENTOS PROGRAMA EDUCACION APORTACION DE ESCELAS</t>
  </si>
  <si>
    <t>164164 RENDIMIENTOS EDUCACION PROGRAMA PREPARATORIA ABIERTA 1</t>
  </si>
  <si>
    <t>164206 EDUCACION PROGRAMA PREPARATORIA ABIERTA 1</t>
  </si>
  <si>
    <t>1642323 RENDIMIENTOS PROYECTOS DE DESARROLLO REGIONAL 2016</t>
  </si>
  <si>
    <t>104119 EDUCACION PROGRAMA NACIONAL DE LECTURA</t>
  </si>
  <si>
    <t>114303 RENDIMIENTOS  SEGURO AGRICOLA CATASTROFICO</t>
  </si>
  <si>
    <t>124157 RENDIMIENTOS SEGURO AGRICOLA 2012</t>
  </si>
  <si>
    <t>124309 RENDIMIENTOS APOYO A LA IMPLEMENTACION DE LA REFORMA DE LA EDUCACION TE</t>
  </si>
  <si>
    <t>124310 RENDIMIENTOS ESCUELA SIEMPRE ABIERTA</t>
  </si>
  <si>
    <t>124311 RENDIMIENTOS ESCUELAS DE TIEMPO COMPLETO</t>
  </si>
  <si>
    <t>124312 RENDIMIENTOS PROGRAMA DE FORTALECIMIENTO DE COMUNIDAD ESCOLAR DE APREND</t>
  </si>
  <si>
    <t>124313 RENDIMIENTOS PROGRAMA EDUCACION BASICA PARA NIÑOS Y NIÑAS DE FAMILIAS J</t>
  </si>
  <si>
    <t>124314 EDUCACION RENDIMIENTOS PROG DE ATENCION A ESCUELAS Y POBLACION EN SITUA</t>
  </si>
  <si>
    <t>124319 RENDIMIENTOS SISTEMA NACIONAL DE FORMACION CONTINUA Y SUPERACION PROFES</t>
  </si>
  <si>
    <t>124321 RENDIMIENTOS ACTUALIZACION Y ARTICULACION CURRICULAR DE LA EDUCACION PR</t>
  </si>
  <si>
    <t>124323 RENDIMIENTOS FORTALECIMIENTO A LA EDUCACION ESPECIAL Y LA INTEGRACION E</t>
  </si>
  <si>
    <t>124339 EDUCACION CEVIC INOVEC</t>
  </si>
  <si>
    <t>134115 RENDIMIENTOS EDUCACION PROGRAMA ESCUELA SIEMPRE ABIERTA</t>
  </si>
  <si>
    <t>134116 RENDIMIENTOS EDUCACION PROG PARA EL FORT DEL SERV DE LA EDUC TELESECUND</t>
  </si>
  <si>
    <t>134117 RENDIMIENTOS EDUCACION PROG DE FORT DE LA EDUC ESP DE LA INTEG EDUC</t>
  </si>
  <si>
    <t>134118 RENDIMIENTOS EDUCACION PROG DE EDUC BAS PARA NIÑOS Y NIÑAS DE FAM JORNA</t>
  </si>
  <si>
    <t>134167 RENDIMIENTOS APAZU 2013</t>
  </si>
  <si>
    <t>1342580 RENDIMIENTOS CREACION DE LA RED ESTATAL DE PUNTOS PARA MOVER A MEX ZA</t>
  </si>
  <si>
    <t>134302 RENDIMIENTOS SECURO AGROPECUARIO CATASTROFICO EN ADHESION 2013</t>
  </si>
  <si>
    <t>144123 RENDIMIENTOS EDUCACION PROG ESCUELAS DE TIEMPO COMPLETO</t>
  </si>
  <si>
    <t>144163 EDUCACION RENDIM UNIVERSIDAD POLITECNICA DEL SUR DE ZACATECAS 2014</t>
  </si>
  <si>
    <t>144171 RENDIMIENTOS EDUCACION PROG PARA LA INCL Y LA EQUIDAD EDUCATIVA</t>
  </si>
  <si>
    <t>144172 RENDIMIENTOS EDUCACION PROG DE FORT DE LA CAL EN EDUC BASICA</t>
  </si>
  <si>
    <t>144173 RENDIMIENTOS EDUCACION PROG ESCUELAS TIEMPO COMPLETO</t>
  </si>
  <si>
    <t>154115 REND EDUC APOYO PARA SOLV GAST INHER A LA OPER Y PRES DE SER EDUC 3 15</t>
  </si>
  <si>
    <t>RECURSOS FEDERALES</t>
  </si>
  <si>
    <t>Nota: Para efectos de cuantificar la cantidad destinada a cada programa, se toma como referencia el momento contable del Modificado. El pagado se ve reflejado en el formato del ejercicio y destino de gasto
federalizado y reintegros</t>
  </si>
  <si>
    <t>SECRETARÍA DEL AGUA Y MEDIO AMBIENTE</t>
  </si>
  <si>
    <t>II Trimestre</t>
  </si>
  <si>
    <t>SECRETARÍA DEL CAMPO</t>
  </si>
  <si>
    <t>1822319 FONDO PARA EL FORTALECIMIENTO FINANCIERO PARA LA INVERSIÓN 2018 C FED</t>
  </si>
  <si>
    <t>1822324 PROYECTOS DE DESARROLLO REGIONAL D 2018 FEDERAL</t>
  </si>
  <si>
    <t>1822325 PROGRAMAS REGIONALES C 2018 FEDERAL</t>
  </si>
  <si>
    <t>1822326 PROYECTOS DE DESARROLLO REGIONAL E 2018 PDR E FEDERAL</t>
  </si>
  <si>
    <t>1827066 REHABILITACION, MODERNIZACION Y TECNIFICACION DE UNIDADES DE RIEGO 2018</t>
  </si>
  <si>
    <t>1827067 FORTALECIMIENTO DEL REGISTRO CIVIL DEL ESTADO DE ZACATECAS</t>
  </si>
  <si>
    <t>1827068 REDES SOC INTERINS Y CIUDA PARA LA IGUALDAD Y NO VIOL CONT LAS MUJERES</t>
  </si>
  <si>
    <t>1827069 CENTROS PARA EL DESARROLLO DE LAS MUJERES 2018</t>
  </si>
  <si>
    <t>1827070 BECAS DE APOYO A LA PRACTICA INTENSIVA Y AL SERVICIO SOCIAL BAPISS</t>
  </si>
  <si>
    <t>1827071 RESILENCIA URBANA 2018 FEDERAL</t>
  </si>
  <si>
    <t>1827072 PROGRAMA MUNICIPAL DE ORDENAMIENTO TERRITORIAL 2018 FEDERAL</t>
  </si>
  <si>
    <t>1827073 CASA DEL EMPRENDEDOR 2018 FEDERAL</t>
  </si>
  <si>
    <t>1827074 PROGRAMA DE CENTRO PODER JOVEN 2018 FEDERAL</t>
  </si>
  <si>
    <t>1827075 FONDO NACIONAL PARA EL FOMENTO DE LAS ARTESANIAS FONART 2017 FEDERAL</t>
  </si>
  <si>
    <t>1827076 PROYECTOS LOCALES JUVENILES 2018 FEDERAL</t>
  </si>
  <si>
    <t>1827077 PROGRAMA DE DESARROLLO PROFESIONAL DOCENTE PRODEP 2018 UAZ FEDERAL</t>
  </si>
  <si>
    <t>1827078 PROGRAMA DE CARRERA DOCENTE 2018 UAZ FEDERAL</t>
  </si>
  <si>
    <t>1827079 PROGRAMAS DE REFORMAS ESTRUCTURALES 2018 UAZ FEDERAL</t>
  </si>
  <si>
    <t>1827080 RED NACIONAL PROGRAMAS DE RADIO Y TELEVISION PODER JOVEN 2018 FEDERAL</t>
  </si>
  <si>
    <t>1827081 APOYO PARA SOLV GASTO INHER A LA OPER Y PRES DE SERV DE EDUC EN EL ED 6</t>
  </si>
  <si>
    <t>1827082 PROG S268 PLAN MAESTRO DE PROY ECTOS DEL CENTRO HISTORICO DE ZACATECAS</t>
  </si>
  <si>
    <t>1827083 PROGR S268 CIRCUITO JUAREZ HIERRO PRIMERA ETAPA</t>
  </si>
  <si>
    <t>1827084 PROG S268 CIRCUITO DE LA PLATA SEGUNDA ETAPA</t>
  </si>
  <si>
    <t>1827085 APOYO PACMYC 2018 FEDERAL</t>
  </si>
  <si>
    <t>1827086 FONDO PARA FORTALECER LA AUTONOMIA DE GESTION EN PLANTELES DE EDUCACION</t>
  </si>
  <si>
    <t>1827087 PROGRAMA EXPANSION DE LA EDUCACION INICIAL PARA EL EJERCICIO FISCAL 201</t>
  </si>
  <si>
    <t>172402 SOCORRO DE LEY</t>
  </si>
  <si>
    <t>114151 RENDIMIENTOS FONREGION 2011</t>
  </si>
  <si>
    <t>134304 RENDIMIENTOS FISE 2013</t>
  </si>
  <si>
    <t>144192 RENDIMIENTOS SEGURO AGRICOLA CATASTROFICO 2014</t>
  </si>
  <si>
    <t>144506 RENDIMIENTOS  PROGRAMAS REGIONALES 2014</t>
  </si>
  <si>
    <t>154192 RENDIMIENTOS FONREGION 2015</t>
  </si>
  <si>
    <t>154318 RENDIMIENTOS CONTINGENCIAS ECONOMICAS DE INVERSION D 2015</t>
  </si>
  <si>
    <t>154502 RENDIMIENTOS  FONDO DE APORTACIONES MULTIPLES FAM IEMSS 2016</t>
  </si>
  <si>
    <t>164120 RENDIMIENTOS EDUCACION PROG NACIONAL DE BECAS</t>
  </si>
  <si>
    <t>164155 RENDIMIENTOS FORTALECIMIENTO FINANCIERO D 2016</t>
  </si>
  <si>
    <t>164179 RENDIMIENTOS FONDO MINERO 2016</t>
  </si>
  <si>
    <t>164183 REND SEGURO AGROPECUARIO CATASTROFICO 2016 FOLIO ELECTRONICO 301343</t>
  </si>
  <si>
    <t>164184 REND SEGURO AGROPECUARIO CATASTROFICO 2016 FOLIO ELECTRONICO 301344</t>
  </si>
  <si>
    <t>164185 RENDIMIENTOS MUJERES MOVIENDO A MEXICO ZACATECAS 2016 FEDERAL</t>
  </si>
  <si>
    <t>164197 RENDIMIENTOS FISE</t>
  </si>
  <si>
    <t>164401 REND EDUCACION PRESTACION DE SERVICIOS EDUCATIVOS EN EL ESTADO 2016</t>
  </si>
  <si>
    <t>164409 RENDIMIENTOS  FORTALECIMIENTO FINANCIERO F</t>
  </si>
  <si>
    <t>174150 RENDIMIENTOS FISE 2017</t>
  </si>
  <si>
    <t>174176 RENDIMIENTOS FAFEF 2017</t>
  </si>
  <si>
    <t>174511 RENDIMIENTOS FONDO MINERO 2017</t>
  </si>
  <si>
    <t>174512 RENDIMIENTOS FONREGION 2017</t>
  </si>
  <si>
    <t>1842314 FONDO DE APOYO A MIGRANTES</t>
  </si>
  <si>
    <t>1842316 FONDO PARA EL FORTALECIMIENTO FINANCIERO PARA INVERSION 2018 B</t>
  </si>
  <si>
    <t>1842323 PROGRAMAS REGIONALES B 2018 FEDERAL</t>
  </si>
  <si>
    <t>1843303 FISE</t>
  </si>
  <si>
    <t>1843307 FAM INFRAESTRUCTURA BASICA</t>
  </si>
  <si>
    <t>1843312 FAFEF</t>
  </si>
  <si>
    <t>1847027 CONST DEL TANQUE TERAPEUTICO EN LA UNIDAD BASICA DE REHAB  MUN ZACATECA</t>
  </si>
  <si>
    <t>1847033 FONDO MINERO 2018</t>
  </si>
  <si>
    <t>1847046 PROGRAMA NACIONAL DE BECAS 2018 FEDERAL</t>
  </si>
  <si>
    <t>1847051 PROGRAMA PARA LA INCLUSION Y LA EQUIDAD EDUCATIVA 2018 FEDERAL</t>
  </si>
  <si>
    <t>1847052 FORTALECIMIENTO DE LA CALIDAD EDUCATIVA</t>
  </si>
  <si>
    <t>1847056 PROGRAMA NACIONAL DE CONVIVENCIA ESCOLAR 2018 FEDERAL</t>
  </si>
  <si>
    <t>1847057 SEGURO MEDICO SIGLO XXI 2018 INTERVENCIONES CUBIERTAS</t>
  </si>
  <si>
    <t>1847058 PROG DE FORTALECIM A LA TRANSVER DE LA PERSPECTIVA DE GENERO PFTPG 2018</t>
  </si>
  <si>
    <t>1847060 CONTRUCCION DE LA UNIDAD BASICA DE REHABILITACION DEL MPIO DE TEPETONGO</t>
  </si>
  <si>
    <t>1847063 SEGURO MEDICO SIGLO XXI 2018 CAPITA ADICIONAL</t>
  </si>
  <si>
    <t>1847068 REDES SOC INTERINS Y CIUDA PARA LA IGUALDAD Y NO VIOL CONT LAS MUJERES</t>
  </si>
  <si>
    <t>1847069 CENTROS PARA EL DESARROLLO DE LAS MUJERES 2018</t>
  </si>
  <si>
    <t>1847077 PROGRAMA DE DESARROLLO PROFESIONAL DOCENTE PRODEP 2018 UAZ FEDERAL</t>
  </si>
  <si>
    <t>1847078 PROGRAMA DE CARRERA DOCENTE 2018 UAZ FEDERAL</t>
  </si>
  <si>
    <t>1847079 PROGRAMAS DE REFORMAS ESTRUCTURALES 2018 UAZ FEDERAL</t>
  </si>
  <si>
    <t>SECRETARÍA DE DESARROLLO URBANO, VIVIENDA Y ORDENAMIENTO TERRITORIAL</t>
  </si>
  <si>
    <t>BENEFICIARIOS</t>
  </si>
  <si>
    <t>MUNICIPIOS DEL ESTADO DE ZACATECAS</t>
  </si>
  <si>
    <t>SECRETARÍA DE EDUCACIÓN</t>
  </si>
  <si>
    <t>COORDINACIÓN GENERAL JURÍDICA</t>
  </si>
  <si>
    <t>FIDEICOMISO</t>
  </si>
  <si>
    <t>III Trimestre</t>
  </si>
  <si>
    <t>40108 RENDIMIENTOS FAM SUPERIOR 2011</t>
  </si>
  <si>
    <t>40196 RENDIMIENTOS FONDO PARA LA ACCESIBILIDAD EN EL TRANSPORTE PUBLICO</t>
  </si>
  <si>
    <t>40351 RENDIMIENTOS FISE 2012</t>
  </si>
  <si>
    <t>40354 RENDIMIENTOS SEDAGRO PAC 2012</t>
  </si>
  <si>
    <t>40362 RENDIMIENTOS FONDO METROPOLITANO 2012</t>
  </si>
  <si>
    <t>40366 RENDIMIENTOS ECOLOGIA RELLENO SANITARIO 2012</t>
  </si>
  <si>
    <t>40367 RENDIMIENTOS FONDO DE PAVIMENTACION Y ESPACIOS DEPORTIVOS 2012</t>
  </si>
  <si>
    <t>40368 RENDIMIENTOS FONDO DE ACCESIBILIDAD EN EL TRANSPORTE PUBLICO 2012</t>
  </si>
  <si>
    <t>MUNICIPIO DE JEREZ DE GARCIA SALINAS</t>
  </si>
  <si>
    <t>Nota 2: Las aportaciones estatales a la fuente 1827014 PROGRAMA AGROPECUARIO observan una reducción, esto a razón de que se hicieron aportaciones a otras fuentes tales como 1827066 REHABILITACION, MODERNIZACION Y TECNIFICACION DE UNIDADES DE RIEGO 2018 y 1827064 REHABILITACION, MODERNIZACION Y TECNIFICACION DE DISTRIT DE RIEGO 2018</t>
  </si>
  <si>
    <t>Etiquetas de fila</t>
  </si>
  <si>
    <t>Suma de modificado</t>
  </si>
  <si>
    <t>Suma de devengado</t>
  </si>
  <si>
    <t>Suma de pagado</t>
  </si>
  <si>
    <t>1848101 APORTACIÓN ESTATAL A SEGURIDAD PÚBLICA</t>
  </si>
  <si>
    <t>Nota 3: Con respecto a los trimestres anteriores no se considero en este, las siguientes fuentes de financiamiento, debido a que se identificaron como depósitos más no como rendimientos financieros.</t>
  </si>
  <si>
    <t>RENDIMIENTOS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</si>
</sst>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b/>
      <sz val="10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 Light"/>
      <family val="1"/>
      <scheme val="maj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ck">
        <color rgb="FFF20000"/>
      </top>
      <bottom style="thick">
        <color rgb="FF009900"/>
      </bottom>
      <diagonal/>
    </border>
    <border>
      <left/>
      <right/>
      <top/>
      <bottom style="medium">
        <color rgb="FF9A0000"/>
      </bottom>
      <diagonal/>
    </border>
    <border>
      <left style="medium">
        <color theme="0"/>
      </left>
      <right/>
      <top style="medium">
        <color rgb="FF9A0000"/>
      </top>
      <bottom style="medium">
        <color rgb="FF9A0000"/>
      </bottom>
      <diagonal/>
    </border>
    <border>
      <left style="medium">
        <color theme="0"/>
      </left>
      <right style="medium">
        <color theme="0"/>
      </right>
      <top style="medium">
        <color rgb="FF9A0000"/>
      </top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 style="medium">
        <color rgb="FF9A0000"/>
      </bottom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rgb="FF9A0000"/>
      </bottom>
      <diagonal/>
    </border>
    <border>
      <left/>
      <right style="medium">
        <color theme="0"/>
      </right>
      <top style="medium">
        <color theme="0"/>
      </top>
      <bottom style="medium">
        <color rgb="FF9A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0" fillId="0" borderId="0" xfId="0" applyNumberFormat="1"/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4" fontId="11" fillId="2" borderId="0" xfId="0" applyNumberFormat="1" applyFont="1" applyFill="1" applyAlignment="1">
      <alignment horizontal="right" vertical="center" wrapText="1"/>
    </xf>
    <xf numFmtId="4" fontId="11" fillId="2" borderId="0" xfId="0" applyNumberFormat="1" applyFont="1" applyFill="1" applyAlignment="1">
      <alignment horizontal="right" vertical="center"/>
    </xf>
    <xf numFmtId="4" fontId="11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center" wrapText="1"/>
    </xf>
    <xf numFmtId="4" fontId="12" fillId="3" borderId="2" xfId="2" applyNumberFormat="1" applyFont="1" applyFill="1" applyBorder="1" applyAlignment="1" applyProtection="1">
      <alignment horizontal="left" vertical="center" wrapText="1"/>
    </xf>
    <xf numFmtId="4" fontId="12" fillId="3" borderId="2" xfId="2" applyNumberFormat="1" applyFont="1" applyFill="1" applyBorder="1" applyAlignment="1" applyProtection="1">
      <alignment horizontal="right" vertical="center" wrapText="1"/>
    </xf>
    <xf numFmtId="43" fontId="10" fillId="0" borderId="0" xfId="1" applyFont="1" applyAlignment="1">
      <alignment horizontal="left" vertical="center" wrapText="1"/>
    </xf>
    <xf numFmtId="0" fontId="0" fillId="2" borderId="0" xfId="0" applyFill="1"/>
    <xf numFmtId="4" fontId="0" fillId="2" borderId="0" xfId="0" applyNumberFormat="1" applyFill="1"/>
    <xf numFmtId="43" fontId="13" fillId="4" borderId="3" xfId="0" applyNumberFormat="1" applyFont="1" applyFill="1" applyBorder="1" applyAlignment="1">
      <alignment horizontal="center" vertical="center"/>
    </xf>
    <xf numFmtId="43" fontId="13" fillId="4" borderId="4" xfId="0" applyNumberFormat="1" applyFont="1" applyFill="1" applyBorder="1" applyAlignment="1">
      <alignment horizontal="center" vertical="center"/>
    </xf>
    <xf numFmtId="43" fontId="13" fillId="4" borderId="5" xfId="0" applyNumberFormat="1" applyFont="1" applyFill="1" applyBorder="1" applyAlignment="1">
      <alignment horizontal="center" vertical="center"/>
    </xf>
    <xf numFmtId="43" fontId="13" fillId="4" borderId="3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 wrapText="1"/>
    </xf>
    <xf numFmtId="4" fontId="15" fillId="5" borderId="0" xfId="0" applyNumberFormat="1" applyFont="1" applyFill="1" applyAlignment="1">
      <alignment horizontal="right" vertical="center" wrapText="1"/>
    </xf>
    <xf numFmtId="4" fontId="15" fillId="5" borderId="0" xfId="0" applyNumberFormat="1" applyFont="1" applyFill="1" applyAlignment="1">
      <alignment horizontal="right" vertical="center"/>
    </xf>
    <xf numFmtId="43" fontId="14" fillId="5" borderId="0" xfId="1" applyFont="1" applyFill="1" applyAlignment="1">
      <alignment horizontal="left" vertical="center" wrapText="1"/>
    </xf>
    <xf numFmtId="4" fontId="7" fillId="5" borderId="0" xfId="0" applyNumberFormat="1" applyFont="1" applyFill="1" applyAlignment="1">
      <alignment horizontal="right"/>
    </xf>
    <xf numFmtId="0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4" fontId="16" fillId="3" borderId="2" xfId="2" applyNumberFormat="1" applyFont="1" applyFill="1" applyBorder="1" applyAlignment="1" applyProtection="1">
      <alignment horizontal="right" vertical="center" wrapText="1"/>
    </xf>
    <xf numFmtId="43" fontId="13" fillId="4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" fontId="18" fillId="2" borderId="0" xfId="0" applyNumberFormat="1" applyFont="1" applyFill="1" applyAlignment="1">
      <alignment horizontal="right" vertical="center" wrapText="1"/>
    </xf>
    <xf numFmtId="43" fontId="10" fillId="6" borderId="0" xfId="1" applyFont="1" applyFill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4" fontId="0" fillId="2" borderId="0" xfId="0" applyNumberFormat="1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3" fontId="10" fillId="0" borderId="0" xfId="1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43" fontId="13" fillId="4" borderId="6" xfId="0" applyNumberFormat="1" applyFont="1" applyFill="1" applyBorder="1" applyAlignment="1">
      <alignment horizontal="center" vertical="center"/>
    </xf>
    <xf numFmtId="43" fontId="13" fillId="4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13" fillId="4" borderId="8" xfId="0" applyNumberFormat="1" applyFont="1" applyFill="1" applyBorder="1" applyAlignment="1">
      <alignment horizontal="center" vertical="center"/>
    </xf>
    <xf numFmtId="43" fontId="13" fillId="4" borderId="9" xfId="0" applyNumberFormat="1" applyFont="1" applyFill="1" applyBorder="1" applyAlignment="1">
      <alignment horizontal="center" vertical="center"/>
    </xf>
    <xf numFmtId="43" fontId="13" fillId="4" borderId="10" xfId="0" applyNumberFormat="1" applyFont="1" applyFill="1" applyBorder="1" applyAlignment="1">
      <alignment horizontal="center" vertical="center"/>
    </xf>
    <xf numFmtId="43" fontId="13" fillId="4" borderId="11" xfId="0" applyNumberFormat="1" applyFont="1" applyFill="1" applyBorder="1" applyAlignment="1">
      <alignment horizontal="center" vertical="center"/>
    </xf>
    <xf numFmtId="43" fontId="13" fillId="4" borderId="3" xfId="0" applyNumberFormat="1" applyFont="1" applyFill="1" applyBorder="1" applyAlignment="1">
      <alignment horizontal="center" vertical="center"/>
    </xf>
    <xf numFmtId="43" fontId="13" fillId="4" borderId="12" xfId="0" applyNumberFormat="1" applyFont="1" applyFill="1" applyBorder="1" applyAlignment="1">
      <alignment horizontal="center" vertical="center"/>
    </xf>
    <xf numFmtId="43" fontId="13" fillId="4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3" fontId="13" fillId="4" borderId="6" xfId="0" applyNumberFormat="1" applyFont="1" applyFill="1" applyBorder="1" applyAlignment="1">
      <alignment horizontal="right" vertical="center"/>
    </xf>
    <xf numFmtId="43" fontId="13" fillId="4" borderId="7" xfId="0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2343150</xdr:colOff>
      <xdr:row>4</xdr:row>
      <xdr:rowOff>57150</xdr:rowOff>
    </xdr:to>
    <xdr:pic>
      <xdr:nvPicPr>
        <xdr:cNvPr id="1082" name="1 Imagen" descr="Zacatecas - Trabajemos Diferente">
          <a:extLst>
            <a:ext uri="{FF2B5EF4-FFF2-40B4-BE49-F238E27FC236}">
              <a16:creationId xmlns:a16="http://schemas.microsoft.com/office/drawing/2014/main" id="{63CF4E5C-1F5B-4276-A292-B5541483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5"/>
          <a:ext cx="2371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2343150</xdr:colOff>
      <xdr:row>4</xdr:row>
      <xdr:rowOff>57150</xdr:rowOff>
    </xdr:to>
    <xdr:pic>
      <xdr:nvPicPr>
        <xdr:cNvPr id="4131" name="1 Imagen" descr="Zacatecas - Trabajemos Diferente">
          <a:extLst>
            <a:ext uri="{FF2B5EF4-FFF2-40B4-BE49-F238E27FC236}">
              <a16:creationId xmlns:a16="http://schemas.microsoft.com/office/drawing/2014/main" id="{12C8E298-8538-4AFD-A013-597E7C4F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5"/>
          <a:ext cx="2371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2343150</xdr:colOff>
      <xdr:row>4</xdr:row>
      <xdr:rowOff>57150</xdr:rowOff>
    </xdr:to>
    <xdr:pic>
      <xdr:nvPicPr>
        <xdr:cNvPr id="2" name="1 Imagen" descr="Zacatecas - Trabajemos Diferente">
          <a:extLst>
            <a:ext uri="{FF2B5EF4-FFF2-40B4-BE49-F238E27FC236}">
              <a16:creationId xmlns:a16="http://schemas.microsoft.com/office/drawing/2014/main" id="{09AB73F6-BF33-4220-BF24-CE7DD8C8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5"/>
          <a:ext cx="2371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7"/>
  <sheetViews>
    <sheetView view="pageBreakPreview" topLeftCell="A181" zoomScale="85" zoomScaleNormal="85" zoomScaleSheetLayoutView="85" workbookViewId="0">
      <selection activeCell="B27" sqref="B27"/>
    </sheetView>
  </sheetViews>
  <sheetFormatPr baseColWidth="10" defaultRowHeight="15" x14ac:dyDescent="0.25"/>
  <cols>
    <col min="1" max="1" width="5" customWidth="1"/>
    <col min="2" max="2" width="39.5703125" customWidth="1"/>
    <col min="3" max="3" width="21.28515625" customWidth="1"/>
    <col min="4" max="4" width="21" style="11" bestFit="1" customWidth="1"/>
    <col min="5" max="5" width="21.28515625" customWidth="1"/>
    <col min="6" max="6" width="19.28515625" style="11" bestFit="1" customWidth="1"/>
    <col min="7" max="7" width="21.28515625" customWidth="1"/>
    <col min="8" max="8" width="19.28515625" style="11" bestFit="1" customWidth="1"/>
    <col min="9" max="9" width="21.28515625" customWidth="1"/>
    <col min="10" max="11" width="19.28515625" style="11" bestFit="1" customWidth="1"/>
  </cols>
  <sheetData>
    <row r="1" spans="1:11" ht="12.75" customHeight="1" x14ac:dyDescent="0.25">
      <c r="A1" s="1"/>
      <c r="B1" s="2"/>
      <c r="C1" s="2"/>
      <c r="D1" s="3"/>
      <c r="E1" s="2"/>
      <c r="F1" s="3"/>
      <c r="G1" s="2"/>
      <c r="H1" s="3"/>
      <c r="I1" s="2"/>
      <c r="J1" s="3"/>
      <c r="K1" s="3"/>
    </row>
    <row r="2" spans="1:11" ht="12.75" customHeight="1" x14ac:dyDescent="0.25">
      <c r="A2" s="4"/>
      <c r="B2" s="5"/>
      <c r="C2" s="53" t="s">
        <v>0</v>
      </c>
      <c r="D2" s="53"/>
      <c r="E2" s="53"/>
      <c r="F2" s="53"/>
      <c r="G2" s="53"/>
      <c r="H2" s="53"/>
      <c r="I2" s="53"/>
      <c r="J2" s="6" t="s">
        <v>1</v>
      </c>
      <c r="K2" s="7" t="s">
        <v>2</v>
      </c>
    </row>
    <row r="3" spans="1:11" ht="12.75" customHeight="1" x14ac:dyDescent="0.25">
      <c r="A3" s="4"/>
      <c r="B3" s="5"/>
      <c r="C3" s="53"/>
      <c r="D3" s="53"/>
      <c r="E3" s="53"/>
      <c r="F3" s="53"/>
      <c r="G3" s="53"/>
      <c r="H3" s="53"/>
      <c r="I3" s="53"/>
      <c r="J3" s="6" t="s">
        <v>3</v>
      </c>
      <c r="K3" s="8">
        <v>2018</v>
      </c>
    </row>
    <row r="4" spans="1:11" ht="12.75" customHeight="1" x14ac:dyDescent="0.25">
      <c r="A4" s="4"/>
      <c r="B4" s="5"/>
      <c r="C4" s="53"/>
      <c r="D4" s="53"/>
      <c r="E4" s="53"/>
      <c r="F4" s="53"/>
      <c r="G4" s="53"/>
      <c r="H4" s="53"/>
      <c r="I4" s="53"/>
      <c r="J4" s="6" t="s">
        <v>4</v>
      </c>
      <c r="K4" s="7" t="s">
        <v>142</v>
      </c>
    </row>
    <row r="5" spans="1:11" ht="12.75" customHeight="1" x14ac:dyDescent="0.25">
      <c r="A5" s="4"/>
      <c r="B5" s="5"/>
      <c r="C5" s="9"/>
      <c r="D5" s="10"/>
      <c r="E5" s="9"/>
      <c r="F5" s="10"/>
      <c r="G5" s="9"/>
      <c r="H5" s="10"/>
      <c r="I5" s="9"/>
      <c r="J5" s="10"/>
      <c r="K5" s="10"/>
    </row>
    <row r="6" spans="1:11" ht="6" customHeight="1" x14ac:dyDescent="0.25">
      <c r="D6"/>
      <c r="F6"/>
      <c r="H6"/>
      <c r="J6"/>
      <c r="K6"/>
    </row>
    <row r="7" spans="1:11" ht="15.75" thickBot="1" x14ac:dyDescent="0.3">
      <c r="A7" s="25"/>
      <c r="B7" s="25"/>
      <c r="C7" s="25"/>
      <c r="D7" s="26"/>
      <c r="E7" s="25"/>
      <c r="F7" s="26"/>
      <c r="G7" s="25"/>
      <c r="H7" s="26"/>
      <c r="I7" s="25"/>
      <c r="J7" s="26"/>
      <c r="K7" s="26"/>
    </row>
    <row r="8" spans="1:11" ht="15.75" thickBot="1" x14ac:dyDescent="0.3">
      <c r="A8" s="56" t="s">
        <v>5</v>
      </c>
      <c r="B8" s="57"/>
      <c r="C8" s="54" t="s">
        <v>6</v>
      </c>
      <c r="D8" s="60"/>
      <c r="E8" s="55" t="s">
        <v>7</v>
      </c>
      <c r="F8" s="55"/>
      <c r="G8" s="54" t="s">
        <v>8</v>
      </c>
      <c r="H8" s="55"/>
      <c r="I8" s="54" t="s">
        <v>9</v>
      </c>
      <c r="J8" s="55"/>
      <c r="K8" s="51" t="s">
        <v>10</v>
      </c>
    </row>
    <row r="9" spans="1:11" ht="15" customHeight="1" thickBot="1" x14ac:dyDescent="0.3">
      <c r="A9" s="58"/>
      <c r="B9" s="59"/>
      <c r="C9" s="29" t="s">
        <v>11</v>
      </c>
      <c r="D9" s="27" t="s">
        <v>12</v>
      </c>
      <c r="E9" s="28" t="s">
        <v>11</v>
      </c>
      <c r="F9" s="29" t="s">
        <v>12</v>
      </c>
      <c r="G9" s="28" t="s">
        <v>11</v>
      </c>
      <c r="H9" s="29" t="s">
        <v>12</v>
      </c>
      <c r="I9" s="28" t="s">
        <v>11</v>
      </c>
      <c r="J9" s="29" t="s">
        <v>12</v>
      </c>
      <c r="K9" s="52"/>
    </row>
    <row r="10" spans="1:11" x14ac:dyDescent="0.25">
      <c r="A10" s="25"/>
      <c r="B10" s="25"/>
      <c r="C10" s="25"/>
      <c r="D10" s="26"/>
      <c r="E10" s="25"/>
      <c r="F10" s="26"/>
      <c r="G10" s="25"/>
      <c r="H10" s="26"/>
      <c r="I10" s="25"/>
      <c r="J10" s="26"/>
      <c r="K10" s="26"/>
    </row>
    <row r="12" spans="1:11" x14ac:dyDescent="0.25">
      <c r="A12" s="12" t="s">
        <v>143</v>
      </c>
      <c r="B12" s="13"/>
      <c r="C12" s="14"/>
      <c r="D12" s="15">
        <v>4730156505.3800001</v>
      </c>
      <c r="E12" s="13"/>
      <c r="F12" s="15"/>
      <c r="G12" s="13"/>
      <c r="H12" s="15"/>
      <c r="I12" s="13"/>
      <c r="J12" s="15"/>
      <c r="K12" s="16">
        <f t="shared" ref="K12:K75" si="0">+D12+F12+H12+J12</f>
        <v>4730156505.3800001</v>
      </c>
    </row>
    <row r="13" spans="1:11" ht="22.5" x14ac:dyDescent="0.25">
      <c r="A13" s="4"/>
      <c r="B13" s="17" t="s">
        <v>144</v>
      </c>
      <c r="C13" s="17" t="s">
        <v>13</v>
      </c>
      <c r="D13" s="24">
        <v>0</v>
      </c>
      <c r="E13" s="17" t="s">
        <v>211</v>
      </c>
      <c r="F13" s="24"/>
      <c r="G13" s="24"/>
      <c r="H13" s="24"/>
      <c r="I13" s="17"/>
      <c r="J13" s="19"/>
      <c r="K13" s="19">
        <f t="shared" si="0"/>
        <v>0</v>
      </c>
    </row>
    <row r="14" spans="1:11" ht="22.5" x14ac:dyDescent="0.25">
      <c r="A14" s="4"/>
      <c r="B14" s="17" t="s">
        <v>145</v>
      </c>
      <c r="C14" s="17" t="s">
        <v>13</v>
      </c>
      <c r="D14" s="24">
        <v>0</v>
      </c>
      <c r="E14" s="17" t="s">
        <v>208</v>
      </c>
      <c r="F14" s="24"/>
      <c r="G14" s="24"/>
      <c r="H14" s="24"/>
      <c r="I14" s="17"/>
      <c r="J14" s="19"/>
      <c r="K14" s="19">
        <f t="shared" si="0"/>
        <v>0</v>
      </c>
    </row>
    <row r="15" spans="1:11" ht="22.5" x14ac:dyDescent="0.25">
      <c r="A15" s="4"/>
      <c r="B15" s="17" t="s">
        <v>146</v>
      </c>
      <c r="C15" s="17" t="s">
        <v>13</v>
      </c>
      <c r="D15" s="24">
        <v>0</v>
      </c>
      <c r="E15" s="17"/>
      <c r="F15" s="24"/>
      <c r="G15" s="24"/>
      <c r="H15" s="24"/>
      <c r="I15" s="17"/>
      <c r="J15" s="19"/>
      <c r="K15" s="19">
        <f t="shared" si="0"/>
        <v>0</v>
      </c>
    </row>
    <row r="16" spans="1:11" ht="33.75" x14ac:dyDescent="0.25">
      <c r="A16" s="4"/>
      <c r="B16" s="17" t="s">
        <v>147</v>
      </c>
      <c r="C16" s="17" t="s">
        <v>13</v>
      </c>
      <c r="D16" s="24">
        <v>10222730</v>
      </c>
      <c r="E16" s="17" t="s">
        <v>210</v>
      </c>
      <c r="F16" s="24"/>
      <c r="G16" s="24"/>
      <c r="H16" s="24"/>
      <c r="I16" s="17"/>
      <c r="J16" s="19"/>
      <c r="K16" s="19">
        <f t="shared" si="0"/>
        <v>10222730</v>
      </c>
    </row>
    <row r="17" spans="1:11" ht="22.5" x14ac:dyDescent="0.25">
      <c r="A17" s="4"/>
      <c r="B17" s="17" t="s">
        <v>148</v>
      </c>
      <c r="C17" s="17" t="s">
        <v>13</v>
      </c>
      <c r="D17" s="24">
        <v>0</v>
      </c>
      <c r="E17" s="17" t="s">
        <v>211</v>
      </c>
      <c r="F17" s="24"/>
      <c r="G17" s="24"/>
      <c r="H17" s="24"/>
      <c r="I17" s="17"/>
      <c r="J17" s="19"/>
      <c r="K17" s="19">
        <f t="shared" si="0"/>
        <v>0</v>
      </c>
    </row>
    <row r="18" spans="1:11" ht="22.5" x14ac:dyDescent="0.25">
      <c r="A18" s="4"/>
      <c r="B18" s="17" t="s">
        <v>149</v>
      </c>
      <c r="C18" s="17" t="s">
        <v>13</v>
      </c>
      <c r="D18" s="24">
        <v>14687444</v>
      </c>
      <c r="E18" s="17"/>
      <c r="F18" s="24"/>
      <c r="G18" s="24"/>
      <c r="H18" s="24"/>
      <c r="I18" s="17"/>
      <c r="J18" s="19"/>
      <c r="K18" s="19">
        <f t="shared" si="0"/>
        <v>14687444</v>
      </c>
    </row>
    <row r="19" spans="1:11" ht="22.5" x14ac:dyDescent="0.25">
      <c r="A19" s="4"/>
      <c r="B19" s="17" t="s">
        <v>150</v>
      </c>
      <c r="C19" s="17" t="s">
        <v>13</v>
      </c>
      <c r="D19" s="24">
        <v>0</v>
      </c>
      <c r="E19" s="17"/>
      <c r="F19" s="24"/>
      <c r="G19" s="24"/>
      <c r="H19" s="24"/>
      <c r="I19" s="17"/>
      <c r="J19" s="19"/>
      <c r="K19" s="19">
        <f t="shared" si="0"/>
        <v>0</v>
      </c>
    </row>
    <row r="20" spans="1:11" ht="22.5" x14ac:dyDescent="0.25">
      <c r="A20" s="4"/>
      <c r="B20" s="17" t="s">
        <v>151</v>
      </c>
      <c r="C20" s="17" t="s">
        <v>13</v>
      </c>
      <c r="D20" s="24">
        <v>150000000</v>
      </c>
      <c r="E20" s="17"/>
      <c r="F20" s="24"/>
      <c r="G20" s="24"/>
      <c r="H20" s="24"/>
      <c r="I20" s="17"/>
      <c r="J20" s="19"/>
      <c r="K20" s="19">
        <f t="shared" si="0"/>
        <v>150000000</v>
      </c>
    </row>
    <row r="21" spans="1:11" ht="22.5" x14ac:dyDescent="0.25">
      <c r="A21" s="4"/>
      <c r="B21" s="17" t="s">
        <v>152</v>
      </c>
      <c r="C21" s="17" t="s">
        <v>13</v>
      </c>
      <c r="D21" s="24">
        <v>18045000</v>
      </c>
      <c r="E21" s="17"/>
      <c r="F21" s="24"/>
      <c r="G21" s="24"/>
      <c r="H21" s="24"/>
      <c r="I21" s="17"/>
      <c r="J21" s="19"/>
      <c r="K21" s="19">
        <f t="shared" si="0"/>
        <v>18045000</v>
      </c>
    </row>
    <row r="22" spans="1:11" ht="22.5" x14ac:dyDescent="0.25">
      <c r="A22" s="4"/>
      <c r="B22" s="17" t="s">
        <v>153</v>
      </c>
      <c r="C22" s="17" t="s">
        <v>13</v>
      </c>
      <c r="D22" s="24">
        <v>49604966</v>
      </c>
      <c r="E22" s="17" t="s">
        <v>211</v>
      </c>
      <c r="F22" s="24"/>
      <c r="G22" s="24"/>
      <c r="H22" s="24"/>
      <c r="I22" s="17"/>
      <c r="J22" s="19"/>
      <c r="K22" s="19">
        <f t="shared" si="0"/>
        <v>49604966</v>
      </c>
    </row>
    <row r="23" spans="1:11" ht="22.5" x14ac:dyDescent="0.25">
      <c r="A23" s="4"/>
      <c r="B23" s="17" t="s">
        <v>154</v>
      </c>
      <c r="C23" s="17" t="s">
        <v>13</v>
      </c>
      <c r="D23" s="24">
        <v>528097963</v>
      </c>
      <c r="E23" s="17" t="s">
        <v>208</v>
      </c>
      <c r="F23" s="24"/>
      <c r="G23" s="24"/>
      <c r="H23" s="24"/>
      <c r="I23" s="17"/>
      <c r="J23" s="19"/>
      <c r="K23" s="19">
        <f t="shared" si="0"/>
        <v>528097963</v>
      </c>
    </row>
    <row r="24" spans="1:11" ht="22.5" x14ac:dyDescent="0.25">
      <c r="A24" s="4"/>
      <c r="B24" s="17" t="s">
        <v>155</v>
      </c>
      <c r="C24" s="17" t="s">
        <v>13</v>
      </c>
      <c r="D24" s="24">
        <v>35741643</v>
      </c>
      <c r="E24" s="17"/>
      <c r="F24" s="24"/>
      <c r="G24" s="24"/>
      <c r="H24" s="24"/>
      <c r="I24" s="17"/>
      <c r="J24" s="19"/>
      <c r="K24" s="19">
        <f t="shared" si="0"/>
        <v>35741643</v>
      </c>
    </row>
    <row r="25" spans="1:11" ht="22.5" x14ac:dyDescent="0.25">
      <c r="A25" s="4"/>
      <c r="B25" s="17" t="s">
        <v>156</v>
      </c>
      <c r="C25" s="17" t="s">
        <v>13</v>
      </c>
      <c r="D25" s="24">
        <v>259121085</v>
      </c>
      <c r="E25" s="17"/>
      <c r="F25" s="24"/>
      <c r="G25" s="24"/>
      <c r="H25" s="24"/>
      <c r="I25" s="17"/>
      <c r="J25" s="19"/>
      <c r="K25" s="19">
        <f t="shared" si="0"/>
        <v>259121085</v>
      </c>
    </row>
    <row r="26" spans="1:11" ht="22.5" x14ac:dyDescent="0.25">
      <c r="A26" s="4"/>
      <c r="B26" s="17" t="s">
        <v>157</v>
      </c>
      <c r="C26" s="17" t="s">
        <v>13</v>
      </c>
      <c r="D26" s="24">
        <v>237472650</v>
      </c>
      <c r="E26" s="17"/>
      <c r="F26" s="24"/>
      <c r="G26" s="24"/>
      <c r="H26" s="24"/>
      <c r="I26" s="17"/>
      <c r="J26" s="19"/>
      <c r="K26" s="19">
        <f t="shared" si="0"/>
        <v>237472650</v>
      </c>
    </row>
    <row r="27" spans="1:11" ht="33.75" x14ac:dyDescent="0.25">
      <c r="A27" s="4"/>
      <c r="B27" s="17" t="s">
        <v>158</v>
      </c>
      <c r="C27" s="17" t="s">
        <v>13</v>
      </c>
      <c r="D27" s="24">
        <v>36947046</v>
      </c>
      <c r="E27" s="17" t="s">
        <v>210</v>
      </c>
      <c r="F27" s="24"/>
      <c r="G27" s="24"/>
      <c r="H27" s="24"/>
      <c r="I27" s="17"/>
      <c r="J27" s="19"/>
      <c r="K27" s="19">
        <f t="shared" si="0"/>
        <v>36947046</v>
      </c>
    </row>
    <row r="28" spans="1:11" ht="39" customHeight="1" x14ac:dyDescent="0.25">
      <c r="A28" s="4"/>
      <c r="B28" s="17" t="s">
        <v>159</v>
      </c>
      <c r="C28" s="17" t="s">
        <v>13</v>
      </c>
      <c r="D28" s="24">
        <v>21906954</v>
      </c>
      <c r="E28" s="17" t="s">
        <v>215</v>
      </c>
      <c r="F28" s="24"/>
      <c r="G28" s="24"/>
      <c r="H28" s="24"/>
      <c r="I28" s="17"/>
      <c r="J28" s="19"/>
      <c r="K28" s="19">
        <f t="shared" si="0"/>
        <v>21906954</v>
      </c>
    </row>
    <row r="29" spans="1:11" ht="39" customHeight="1" x14ac:dyDescent="0.25">
      <c r="A29" s="4"/>
      <c r="B29" s="17" t="s">
        <v>160</v>
      </c>
      <c r="C29" s="17" t="s">
        <v>13</v>
      </c>
      <c r="D29" s="24">
        <v>6810009</v>
      </c>
      <c r="E29" s="17" t="s">
        <v>215</v>
      </c>
      <c r="F29" s="24"/>
      <c r="G29" s="24"/>
      <c r="H29" s="24"/>
      <c r="I29" s="17"/>
      <c r="J29" s="19"/>
      <c r="K29" s="19">
        <f t="shared" si="0"/>
        <v>6810009</v>
      </c>
    </row>
    <row r="30" spans="1:11" ht="33.75" x14ac:dyDescent="0.25">
      <c r="A30" s="4"/>
      <c r="B30" s="17" t="s">
        <v>161</v>
      </c>
      <c r="C30" s="17" t="s">
        <v>13</v>
      </c>
      <c r="D30" s="24">
        <v>10566724</v>
      </c>
      <c r="E30" s="17" t="s">
        <v>214</v>
      </c>
      <c r="F30" s="24"/>
      <c r="G30" s="24"/>
      <c r="H30" s="24"/>
      <c r="I30" s="17"/>
      <c r="J30" s="19"/>
      <c r="K30" s="19">
        <f t="shared" si="0"/>
        <v>10566724</v>
      </c>
    </row>
    <row r="31" spans="1:11" ht="22.5" x14ac:dyDescent="0.25">
      <c r="A31" s="4"/>
      <c r="B31" s="17" t="s">
        <v>162</v>
      </c>
      <c r="C31" s="17" t="s">
        <v>13</v>
      </c>
      <c r="D31" s="24">
        <v>15359759</v>
      </c>
      <c r="E31" s="17" t="s">
        <v>213</v>
      </c>
      <c r="F31" s="24"/>
      <c r="G31" s="24"/>
      <c r="H31" s="24"/>
      <c r="I31" s="17"/>
      <c r="J31" s="19"/>
      <c r="K31" s="19">
        <f t="shared" si="0"/>
        <v>15359759</v>
      </c>
    </row>
    <row r="32" spans="1:11" ht="22.5" x14ac:dyDescent="0.25">
      <c r="A32" s="4"/>
      <c r="B32" s="17" t="s">
        <v>163</v>
      </c>
      <c r="C32" s="17" t="s">
        <v>13</v>
      </c>
      <c r="D32" s="24">
        <v>43512057</v>
      </c>
      <c r="E32" s="17" t="s">
        <v>16</v>
      </c>
      <c r="F32" s="24">
        <v>450048.82</v>
      </c>
      <c r="G32" s="24"/>
      <c r="H32" s="24"/>
      <c r="I32" s="17"/>
      <c r="J32" s="19"/>
      <c r="K32" s="19">
        <f t="shared" si="0"/>
        <v>43962105.82</v>
      </c>
    </row>
    <row r="33" spans="1:11" ht="22.5" x14ac:dyDescent="0.25">
      <c r="A33" s="4"/>
      <c r="B33" s="17" t="s">
        <v>164</v>
      </c>
      <c r="C33" s="17" t="s">
        <v>13</v>
      </c>
      <c r="D33" s="24">
        <v>143695893</v>
      </c>
      <c r="E33" s="17"/>
      <c r="F33" s="24"/>
      <c r="G33" s="24"/>
      <c r="H33" s="24"/>
      <c r="I33" s="17"/>
      <c r="J33" s="19"/>
      <c r="K33" s="19">
        <f t="shared" si="0"/>
        <v>143695893</v>
      </c>
    </row>
    <row r="34" spans="1:11" ht="22.5" x14ac:dyDescent="0.25">
      <c r="A34" s="4"/>
      <c r="B34" s="17" t="s">
        <v>165</v>
      </c>
      <c r="C34" s="17" t="s">
        <v>13</v>
      </c>
      <c r="D34" s="24">
        <v>176567075</v>
      </c>
      <c r="E34" s="17" t="s">
        <v>211</v>
      </c>
      <c r="F34" s="24"/>
      <c r="G34" s="24"/>
      <c r="H34" s="24"/>
      <c r="I34" s="17"/>
      <c r="J34" s="19"/>
      <c r="K34" s="19">
        <f t="shared" si="0"/>
        <v>176567075</v>
      </c>
    </row>
    <row r="35" spans="1:11" ht="22.5" x14ac:dyDescent="0.25">
      <c r="A35" s="4"/>
      <c r="B35" s="17" t="s">
        <v>166</v>
      </c>
      <c r="C35" s="17" t="s">
        <v>13</v>
      </c>
      <c r="D35" s="24">
        <v>1341375062.0000002</v>
      </c>
      <c r="E35" s="17" t="s">
        <v>211</v>
      </c>
      <c r="F35" s="24"/>
      <c r="G35" s="24"/>
      <c r="H35" s="24"/>
      <c r="I35" s="17"/>
      <c r="J35" s="19"/>
      <c r="K35" s="19">
        <f t="shared" si="0"/>
        <v>1341375062.0000002</v>
      </c>
    </row>
    <row r="36" spans="1:11" ht="36" customHeight="1" x14ac:dyDescent="0.25">
      <c r="A36" s="4"/>
      <c r="B36" s="17" t="s">
        <v>167</v>
      </c>
      <c r="C36" s="17" t="s">
        <v>13</v>
      </c>
      <c r="D36" s="24">
        <v>1440348</v>
      </c>
      <c r="E36" s="17" t="s">
        <v>215</v>
      </c>
      <c r="F36" s="24"/>
      <c r="G36" s="24"/>
      <c r="H36" s="24"/>
      <c r="I36" s="17"/>
      <c r="J36" s="19"/>
      <c r="K36" s="19">
        <f t="shared" si="0"/>
        <v>1440348</v>
      </c>
    </row>
    <row r="37" spans="1:11" ht="22.5" x14ac:dyDescent="0.25">
      <c r="A37" s="4"/>
      <c r="B37" s="17" t="s">
        <v>168</v>
      </c>
      <c r="C37" s="17" t="s">
        <v>13</v>
      </c>
      <c r="D37" s="24">
        <v>16248708</v>
      </c>
      <c r="E37" s="17" t="s">
        <v>215</v>
      </c>
      <c r="F37" s="24"/>
      <c r="G37" s="24"/>
      <c r="H37" s="24"/>
      <c r="I37" s="17"/>
      <c r="J37" s="19"/>
      <c r="K37" s="19">
        <f t="shared" si="0"/>
        <v>16248708</v>
      </c>
    </row>
    <row r="38" spans="1:11" ht="22.5" x14ac:dyDescent="0.25">
      <c r="A38" s="4"/>
      <c r="B38" s="17" t="s">
        <v>169</v>
      </c>
      <c r="C38" s="17" t="s">
        <v>13</v>
      </c>
      <c r="D38" s="24">
        <v>1068327</v>
      </c>
      <c r="E38" s="17" t="s">
        <v>215</v>
      </c>
      <c r="F38" s="24"/>
      <c r="G38" s="24"/>
      <c r="H38" s="24"/>
      <c r="I38" s="17"/>
      <c r="J38" s="19"/>
      <c r="K38" s="19">
        <f t="shared" si="0"/>
        <v>1068327</v>
      </c>
    </row>
    <row r="39" spans="1:11" ht="22.5" x14ac:dyDescent="0.25">
      <c r="A39" s="4"/>
      <c r="B39" s="17" t="s">
        <v>170</v>
      </c>
      <c r="C39" s="17" t="s">
        <v>13</v>
      </c>
      <c r="D39" s="24">
        <v>5051085</v>
      </c>
      <c r="E39" s="17" t="s">
        <v>215</v>
      </c>
      <c r="F39" s="24"/>
      <c r="G39" s="24"/>
      <c r="H39" s="24"/>
      <c r="I39" s="17"/>
      <c r="J39" s="19"/>
      <c r="K39" s="19">
        <f t="shared" si="0"/>
        <v>5051085</v>
      </c>
    </row>
    <row r="40" spans="1:11" ht="22.5" x14ac:dyDescent="0.25">
      <c r="A40" s="4"/>
      <c r="B40" s="17" t="s">
        <v>171</v>
      </c>
      <c r="C40" s="17" t="s">
        <v>13</v>
      </c>
      <c r="D40" s="24">
        <v>512862000</v>
      </c>
      <c r="E40" s="17" t="s">
        <v>216</v>
      </c>
      <c r="F40" s="24"/>
      <c r="G40" s="24"/>
      <c r="H40" s="24"/>
      <c r="I40" s="17"/>
      <c r="J40" s="19"/>
      <c r="K40" s="19">
        <f t="shared" si="0"/>
        <v>512862000</v>
      </c>
    </row>
    <row r="41" spans="1:11" ht="22.5" x14ac:dyDescent="0.25">
      <c r="A41" s="4"/>
      <c r="B41" s="17" t="s">
        <v>172</v>
      </c>
      <c r="C41" s="17" t="s">
        <v>13</v>
      </c>
      <c r="D41" s="24">
        <v>66991332</v>
      </c>
      <c r="E41" s="17" t="s">
        <v>206</v>
      </c>
      <c r="F41" s="24"/>
      <c r="G41" s="24"/>
      <c r="H41" s="24"/>
      <c r="I41" s="17"/>
      <c r="J41" s="19"/>
      <c r="K41" s="19">
        <f t="shared" si="0"/>
        <v>66991332</v>
      </c>
    </row>
    <row r="42" spans="1:11" ht="33.75" x14ac:dyDescent="0.25">
      <c r="A42" s="4"/>
      <c r="B42" s="17" t="s">
        <v>173</v>
      </c>
      <c r="C42" s="17" t="s">
        <v>13</v>
      </c>
      <c r="D42" s="24">
        <v>37800000</v>
      </c>
      <c r="E42" s="17" t="s">
        <v>207</v>
      </c>
      <c r="F42" s="24"/>
      <c r="G42" s="24"/>
      <c r="H42" s="24"/>
      <c r="I42" s="17"/>
      <c r="J42" s="19"/>
      <c r="K42" s="19">
        <f t="shared" si="0"/>
        <v>37800000</v>
      </c>
    </row>
    <row r="43" spans="1:11" ht="22.5" x14ac:dyDescent="0.25">
      <c r="A43" s="4"/>
      <c r="B43" s="17" t="s">
        <v>174</v>
      </c>
      <c r="C43" s="17" t="s">
        <v>13</v>
      </c>
      <c r="D43" s="24">
        <v>20000000</v>
      </c>
      <c r="E43" s="17" t="s">
        <v>18</v>
      </c>
      <c r="F43" s="24">
        <v>0</v>
      </c>
      <c r="G43" s="24" t="s">
        <v>212</v>
      </c>
      <c r="H43" s="24">
        <v>0</v>
      </c>
      <c r="I43" s="17"/>
      <c r="J43" s="19"/>
      <c r="K43" s="19">
        <f t="shared" si="0"/>
        <v>20000000</v>
      </c>
    </row>
    <row r="44" spans="1:11" ht="22.5" x14ac:dyDescent="0.25">
      <c r="A44" s="4"/>
      <c r="B44" s="17" t="s">
        <v>175</v>
      </c>
      <c r="C44" s="17" t="s">
        <v>13</v>
      </c>
      <c r="D44" s="24">
        <v>10000000</v>
      </c>
      <c r="E44" s="17" t="s">
        <v>18</v>
      </c>
      <c r="F44" s="24">
        <v>0</v>
      </c>
      <c r="G44" s="24" t="s">
        <v>212</v>
      </c>
      <c r="H44" s="24">
        <v>0</v>
      </c>
      <c r="I44" s="17"/>
      <c r="J44" s="19"/>
      <c r="K44" s="19">
        <f t="shared" si="0"/>
        <v>10000000</v>
      </c>
    </row>
    <row r="45" spans="1:11" ht="22.5" x14ac:dyDescent="0.25">
      <c r="A45" s="4"/>
      <c r="B45" s="17" t="s">
        <v>176</v>
      </c>
      <c r="C45" s="17" t="s">
        <v>13</v>
      </c>
      <c r="D45" s="24">
        <v>4000000</v>
      </c>
      <c r="E45" s="17" t="s">
        <v>18</v>
      </c>
      <c r="F45" s="24">
        <v>0</v>
      </c>
      <c r="G45" s="24" t="s">
        <v>212</v>
      </c>
      <c r="H45" s="24">
        <v>0</v>
      </c>
      <c r="I45" s="17"/>
      <c r="J45" s="19"/>
      <c r="K45" s="19">
        <f t="shared" si="0"/>
        <v>4000000</v>
      </c>
    </row>
    <row r="46" spans="1:11" ht="22.5" x14ac:dyDescent="0.25">
      <c r="A46" s="4"/>
      <c r="B46" s="17" t="s">
        <v>177</v>
      </c>
      <c r="C46" s="17" t="s">
        <v>13</v>
      </c>
      <c r="D46" s="24">
        <v>0</v>
      </c>
      <c r="E46" s="17"/>
      <c r="F46" s="24"/>
      <c r="G46" s="24"/>
      <c r="H46" s="24"/>
      <c r="I46" s="17"/>
      <c r="J46" s="19"/>
      <c r="K46" s="19">
        <f t="shared" si="0"/>
        <v>0</v>
      </c>
    </row>
    <row r="47" spans="1:11" ht="22.5" x14ac:dyDescent="0.25">
      <c r="A47" s="4"/>
      <c r="B47" s="17" t="s">
        <v>178</v>
      </c>
      <c r="C47" s="17" t="s">
        <v>13</v>
      </c>
      <c r="D47" s="24">
        <v>175000000</v>
      </c>
      <c r="E47" s="17"/>
      <c r="F47" s="24"/>
      <c r="G47" s="24"/>
      <c r="H47" s="24"/>
      <c r="I47" s="17"/>
      <c r="J47" s="19"/>
      <c r="K47" s="19">
        <f t="shared" si="0"/>
        <v>175000000</v>
      </c>
    </row>
    <row r="48" spans="1:11" ht="22.5" x14ac:dyDescent="0.25">
      <c r="A48" s="4"/>
      <c r="B48" s="17" t="s">
        <v>179</v>
      </c>
      <c r="C48" s="17" t="s">
        <v>13</v>
      </c>
      <c r="D48" s="24">
        <v>22329107.219999999</v>
      </c>
      <c r="E48" s="17" t="s">
        <v>208</v>
      </c>
      <c r="F48" s="24"/>
      <c r="G48" s="24"/>
      <c r="H48" s="24"/>
      <c r="I48" s="17"/>
      <c r="J48" s="19"/>
      <c r="K48" s="19">
        <f t="shared" si="0"/>
        <v>22329107.219999999</v>
      </c>
    </row>
    <row r="49" spans="1:11" ht="22.5" x14ac:dyDescent="0.25">
      <c r="A49" s="4"/>
      <c r="B49" s="17" t="s">
        <v>180</v>
      </c>
      <c r="C49" s="17" t="s">
        <v>13</v>
      </c>
      <c r="D49" s="24">
        <v>52314067.850000001</v>
      </c>
      <c r="E49" s="17" t="s">
        <v>208</v>
      </c>
      <c r="F49" s="24"/>
      <c r="G49" s="24"/>
      <c r="H49" s="24"/>
      <c r="I49" s="17"/>
      <c r="J49" s="19"/>
      <c r="K49" s="19">
        <f t="shared" si="0"/>
        <v>52314067.850000001</v>
      </c>
    </row>
    <row r="50" spans="1:11" ht="22.5" x14ac:dyDescent="0.25">
      <c r="A50" s="4"/>
      <c r="B50" s="17" t="s">
        <v>181</v>
      </c>
      <c r="C50" s="17" t="s">
        <v>13</v>
      </c>
      <c r="D50" s="24">
        <v>73536706.75</v>
      </c>
      <c r="E50" s="17" t="s">
        <v>209</v>
      </c>
      <c r="F50" s="24"/>
      <c r="G50" s="24"/>
      <c r="H50" s="24"/>
      <c r="I50" s="17"/>
      <c r="J50" s="19"/>
      <c r="K50" s="19">
        <f t="shared" si="0"/>
        <v>73536706.75</v>
      </c>
    </row>
    <row r="51" spans="1:11" ht="22.5" x14ac:dyDescent="0.25">
      <c r="A51" s="4"/>
      <c r="B51" s="17" t="s">
        <v>182</v>
      </c>
      <c r="C51" s="17" t="s">
        <v>13</v>
      </c>
      <c r="D51" s="24">
        <v>182425807.25</v>
      </c>
      <c r="E51" s="17"/>
      <c r="F51" s="24"/>
      <c r="G51" s="24"/>
      <c r="H51" s="24"/>
      <c r="I51" s="17"/>
      <c r="J51" s="19"/>
      <c r="K51" s="19">
        <f t="shared" si="0"/>
        <v>182425807.25</v>
      </c>
    </row>
    <row r="52" spans="1:11" ht="22.5" x14ac:dyDescent="0.25">
      <c r="A52" s="4"/>
      <c r="B52" s="17" t="s">
        <v>183</v>
      </c>
      <c r="C52" s="17" t="s">
        <v>13</v>
      </c>
      <c r="D52" s="24">
        <v>175000000.00000006</v>
      </c>
      <c r="E52" s="17"/>
      <c r="F52" s="24"/>
      <c r="G52" s="24"/>
      <c r="H52" s="24"/>
      <c r="I52" s="17"/>
      <c r="J52" s="19"/>
      <c r="K52" s="19">
        <f t="shared" si="0"/>
        <v>175000000.00000006</v>
      </c>
    </row>
    <row r="53" spans="1:11" ht="22.5" x14ac:dyDescent="0.25">
      <c r="A53" s="4"/>
      <c r="B53" s="17" t="s">
        <v>184</v>
      </c>
      <c r="C53" s="17" t="s">
        <v>13</v>
      </c>
      <c r="D53" s="24">
        <v>75767842.700000003</v>
      </c>
      <c r="E53" s="17"/>
      <c r="F53" s="24"/>
      <c r="G53" s="24"/>
      <c r="H53" s="24"/>
      <c r="I53" s="17"/>
      <c r="J53" s="19"/>
      <c r="K53" s="19">
        <f t="shared" si="0"/>
        <v>75767842.700000003</v>
      </c>
    </row>
    <row r="54" spans="1:11" ht="22.5" x14ac:dyDescent="0.25">
      <c r="A54" s="4"/>
      <c r="B54" s="17" t="s">
        <v>185</v>
      </c>
      <c r="C54" s="17" t="s">
        <v>13</v>
      </c>
      <c r="D54" s="24">
        <v>1662350</v>
      </c>
      <c r="E54" s="17"/>
      <c r="F54" s="24"/>
      <c r="G54" s="24"/>
      <c r="H54" s="24"/>
      <c r="I54" s="17"/>
      <c r="J54" s="19"/>
      <c r="K54" s="19">
        <f t="shared" si="0"/>
        <v>1662350</v>
      </c>
    </row>
    <row r="55" spans="1:11" ht="33.75" x14ac:dyDescent="0.25">
      <c r="A55" s="4"/>
      <c r="B55" s="17" t="s">
        <v>186</v>
      </c>
      <c r="C55" s="17" t="s">
        <v>20</v>
      </c>
      <c r="D55" s="24">
        <v>4000000</v>
      </c>
      <c r="E55" s="17" t="s">
        <v>210</v>
      </c>
      <c r="F55" s="24"/>
      <c r="G55" s="24"/>
      <c r="H55" s="24"/>
      <c r="I55" s="17"/>
      <c r="J55" s="19"/>
      <c r="K55" s="19">
        <f t="shared" si="0"/>
        <v>4000000</v>
      </c>
    </row>
    <row r="56" spans="1:11" ht="33.75" x14ac:dyDescent="0.25">
      <c r="A56" s="4"/>
      <c r="B56" s="17" t="s">
        <v>187</v>
      </c>
      <c r="C56" s="17" t="s">
        <v>13</v>
      </c>
      <c r="D56" s="24">
        <v>555929.35</v>
      </c>
      <c r="E56" s="17" t="s">
        <v>210</v>
      </c>
      <c r="F56" s="24"/>
      <c r="G56" s="24"/>
      <c r="H56" s="24"/>
      <c r="I56" s="17"/>
      <c r="J56" s="19"/>
      <c r="K56" s="19">
        <f t="shared" si="0"/>
        <v>555929.35</v>
      </c>
    </row>
    <row r="57" spans="1:11" ht="33.75" x14ac:dyDescent="0.25">
      <c r="A57" s="4"/>
      <c r="B57" s="17" t="s">
        <v>188</v>
      </c>
      <c r="C57" s="17" t="s">
        <v>13</v>
      </c>
      <c r="D57" s="24">
        <v>2024070.65</v>
      </c>
      <c r="E57" s="17" t="s">
        <v>210</v>
      </c>
      <c r="F57" s="24"/>
      <c r="G57" s="24"/>
      <c r="H57" s="24"/>
      <c r="I57" s="17"/>
      <c r="J57" s="19"/>
      <c r="K57" s="19">
        <f t="shared" si="0"/>
        <v>2024070.65</v>
      </c>
    </row>
    <row r="58" spans="1:11" ht="22.5" x14ac:dyDescent="0.25">
      <c r="A58" s="4"/>
      <c r="B58" s="17" t="s">
        <v>189</v>
      </c>
      <c r="C58" s="17" t="s">
        <v>13</v>
      </c>
      <c r="D58" s="24">
        <v>24464321</v>
      </c>
      <c r="E58" s="17"/>
      <c r="F58" s="24"/>
      <c r="G58" s="24"/>
      <c r="H58" s="24"/>
      <c r="I58" s="17"/>
      <c r="J58" s="19"/>
      <c r="K58" s="19">
        <f t="shared" si="0"/>
        <v>24464321</v>
      </c>
    </row>
    <row r="59" spans="1:11" ht="22.5" x14ac:dyDescent="0.25">
      <c r="A59" s="4"/>
      <c r="B59" s="17" t="s">
        <v>190</v>
      </c>
      <c r="C59" s="17" t="s">
        <v>13</v>
      </c>
      <c r="D59" s="24">
        <v>1381600</v>
      </c>
      <c r="E59" s="17" t="s">
        <v>21</v>
      </c>
      <c r="F59" s="24">
        <v>0</v>
      </c>
      <c r="G59" s="24" t="s">
        <v>212</v>
      </c>
      <c r="H59" s="24">
        <v>0</v>
      </c>
      <c r="I59" s="17"/>
      <c r="J59" s="19"/>
      <c r="K59" s="19">
        <f t="shared" si="0"/>
        <v>1381600</v>
      </c>
    </row>
    <row r="60" spans="1:11" ht="22.5" x14ac:dyDescent="0.25">
      <c r="A60" s="4"/>
      <c r="B60" s="17" t="s">
        <v>191</v>
      </c>
      <c r="C60" s="17" t="s">
        <v>13</v>
      </c>
      <c r="D60" s="24">
        <v>1500000</v>
      </c>
      <c r="E60" s="17" t="s">
        <v>21</v>
      </c>
      <c r="F60" s="24">
        <v>0</v>
      </c>
      <c r="G60" s="24" t="s">
        <v>212</v>
      </c>
      <c r="H60" s="24">
        <v>0</v>
      </c>
      <c r="I60" s="17"/>
      <c r="J60" s="19"/>
      <c r="K60" s="19">
        <f t="shared" si="0"/>
        <v>1500000</v>
      </c>
    </row>
    <row r="61" spans="1:11" ht="33.75" x14ac:dyDescent="0.25">
      <c r="A61" s="4"/>
      <c r="B61" s="17" t="s">
        <v>192</v>
      </c>
      <c r="C61" s="17" t="s">
        <v>13</v>
      </c>
      <c r="D61" s="24">
        <v>1616000</v>
      </c>
      <c r="E61" s="17" t="s">
        <v>210</v>
      </c>
      <c r="F61" s="24"/>
      <c r="G61" s="24"/>
      <c r="H61" s="24"/>
      <c r="I61" s="17"/>
      <c r="J61" s="19"/>
      <c r="K61" s="19">
        <f t="shared" si="0"/>
        <v>1616000</v>
      </c>
    </row>
    <row r="62" spans="1:11" ht="33.75" x14ac:dyDescent="0.25">
      <c r="A62" s="4"/>
      <c r="B62" s="17" t="s">
        <v>193</v>
      </c>
      <c r="C62" s="17" t="s">
        <v>13</v>
      </c>
      <c r="D62" s="24">
        <v>877000</v>
      </c>
      <c r="E62" s="17" t="s">
        <v>210</v>
      </c>
      <c r="F62" s="24"/>
      <c r="G62" s="24"/>
      <c r="H62" s="24"/>
      <c r="I62" s="17"/>
      <c r="J62" s="19"/>
      <c r="K62" s="19">
        <f t="shared" si="0"/>
        <v>877000</v>
      </c>
    </row>
    <row r="63" spans="1:11" ht="22.5" x14ac:dyDescent="0.25">
      <c r="A63" s="4"/>
      <c r="B63" s="17" t="s">
        <v>194</v>
      </c>
      <c r="C63" s="17" t="s">
        <v>13</v>
      </c>
      <c r="D63" s="24">
        <v>147750481</v>
      </c>
      <c r="E63" s="17"/>
      <c r="F63" s="24"/>
      <c r="G63" s="17"/>
      <c r="H63" s="24"/>
      <c r="I63" s="17"/>
      <c r="J63" s="19"/>
      <c r="K63" s="19">
        <f t="shared" si="0"/>
        <v>147750481</v>
      </c>
    </row>
    <row r="64" spans="1:11" ht="22.5" x14ac:dyDescent="0.25">
      <c r="A64" s="4"/>
      <c r="B64" s="17" t="s">
        <v>195</v>
      </c>
      <c r="C64" s="17" t="s">
        <v>13</v>
      </c>
      <c r="D64" s="24">
        <v>0</v>
      </c>
      <c r="E64" s="17" t="s">
        <v>208</v>
      </c>
      <c r="F64" s="24"/>
      <c r="G64" s="17"/>
      <c r="H64" s="24"/>
      <c r="I64" s="17"/>
      <c r="J64" s="19"/>
      <c r="K64" s="19">
        <f t="shared" si="0"/>
        <v>0</v>
      </c>
    </row>
    <row r="65" spans="1:11" ht="22.5" x14ac:dyDescent="0.25">
      <c r="A65" s="4"/>
      <c r="B65" s="17" t="s">
        <v>196</v>
      </c>
      <c r="C65" s="17" t="s">
        <v>13</v>
      </c>
      <c r="D65" s="24">
        <v>900000</v>
      </c>
      <c r="E65" s="17"/>
      <c r="F65" s="24"/>
      <c r="G65" s="17"/>
      <c r="H65" s="24"/>
      <c r="I65" s="17"/>
      <c r="J65" s="19"/>
      <c r="K65" s="19">
        <f t="shared" si="0"/>
        <v>900000</v>
      </c>
    </row>
    <row r="66" spans="1:11" ht="22.5" x14ac:dyDescent="0.25">
      <c r="A66" s="4"/>
      <c r="B66" s="17" t="s">
        <v>197</v>
      </c>
      <c r="C66" s="17" t="s">
        <v>13</v>
      </c>
      <c r="D66" s="24">
        <v>11855361.609999999</v>
      </c>
      <c r="E66" s="17"/>
      <c r="F66" s="24"/>
      <c r="G66" s="17"/>
      <c r="H66" s="24"/>
      <c r="I66" s="17"/>
      <c r="J66" s="19"/>
      <c r="K66" s="19">
        <f t="shared" si="0"/>
        <v>11855361.609999999</v>
      </c>
    </row>
    <row r="67" spans="1:11" ht="22.5" x14ac:dyDescent="0.25">
      <c r="A67" s="4"/>
      <c r="B67" s="17" t="s">
        <v>198</v>
      </c>
      <c r="C67" s="17" t="s">
        <v>13</v>
      </c>
      <c r="D67" s="24">
        <v>0</v>
      </c>
      <c r="E67" s="17" t="s">
        <v>208</v>
      </c>
      <c r="F67" s="24"/>
      <c r="G67" s="17"/>
      <c r="H67" s="24"/>
      <c r="I67" s="17"/>
      <c r="J67" s="19"/>
      <c r="K67" s="19">
        <f t="shared" si="0"/>
        <v>0</v>
      </c>
    </row>
    <row r="68" spans="1:11" ht="22.5" x14ac:dyDescent="0.25">
      <c r="A68" s="4"/>
      <c r="B68" s="17" t="s">
        <v>199</v>
      </c>
      <c r="C68" s="17" t="s">
        <v>13</v>
      </c>
      <c r="D68" s="24">
        <v>0</v>
      </c>
      <c r="E68" s="17"/>
      <c r="F68" s="24"/>
      <c r="G68" s="17"/>
      <c r="H68" s="24"/>
      <c r="I68" s="17"/>
      <c r="J68" s="19"/>
      <c r="K68" s="19">
        <f t="shared" si="0"/>
        <v>0</v>
      </c>
    </row>
    <row r="69" spans="1:11" x14ac:dyDescent="0.25">
      <c r="A69" s="12" t="s">
        <v>200</v>
      </c>
      <c r="B69" s="13"/>
      <c r="C69" s="14"/>
      <c r="D69" s="15">
        <v>110661463.44</v>
      </c>
      <c r="E69" s="13"/>
      <c r="F69" s="15"/>
      <c r="G69" s="13"/>
      <c r="H69" s="15"/>
      <c r="I69" s="13"/>
      <c r="J69" s="15"/>
      <c r="K69" s="16">
        <f t="shared" si="0"/>
        <v>110661463.44</v>
      </c>
    </row>
    <row r="70" spans="1:11" ht="22.5" x14ac:dyDescent="0.25">
      <c r="A70" s="4"/>
      <c r="B70" s="17" t="s">
        <v>14</v>
      </c>
      <c r="C70" s="17" t="s">
        <v>13</v>
      </c>
      <c r="D70" s="24">
        <v>0</v>
      </c>
      <c r="E70" s="17"/>
      <c r="F70" s="24"/>
      <c r="G70" s="17"/>
      <c r="H70" s="24"/>
      <c r="I70" s="17"/>
      <c r="J70" s="19"/>
      <c r="K70" s="19">
        <f t="shared" si="0"/>
        <v>0</v>
      </c>
    </row>
    <row r="71" spans="1:11" ht="22.5" x14ac:dyDescent="0.25">
      <c r="A71" s="4"/>
      <c r="B71" s="17" t="s">
        <v>15</v>
      </c>
      <c r="C71" s="17" t="s">
        <v>13</v>
      </c>
      <c r="D71" s="24">
        <v>0</v>
      </c>
      <c r="E71" s="17"/>
      <c r="F71" s="24"/>
      <c r="G71" s="17"/>
      <c r="H71" s="24"/>
      <c r="I71" s="17"/>
      <c r="J71" s="19"/>
      <c r="K71" s="19">
        <f t="shared" si="0"/>
        <v>0</v>
      </c>
    </row>
    <row r="72" spans="1:11" ht="22.5" x14ac:dyDescent="0.25">
      <c r="A72" s="4"/>
      <c r="B72" s="17" t="s">
        <v>17</v>
      </c>
      <c r="C72" s="17" t="s">
        <v>13</v>
      </c>
      <c r="D72" s="24">
        <v>1000276.62</v>
      </c>
      <c r="E72" s="17"/>
      <c r="F72" s="24"/>
      <c r="G72" s="24"/>
      <c r="H72" s="24"/>
      <c r="I72" s="24"/>
      <c r="J72" s="19"/>
      <c r="K72" s="19">
        <f t="shared" si="0"/>
        <v>1000276.62</v>
      </c>
    </row>
    <row r="73" spans="1:11" ht="22.5" x14ac:dyDescent="0.25">
      <c r="A73" s="4"/>
      <c r="B73" s="17" t="s">
        <v>19</v>
      </c>
      <c r="C73" s="17" t="s">
        <v>13</v>
      </c>
      <c r="D73" s="24">
        <v>44245547.909999996</v>
      </c>
      <c r="E73" s="17" t="s">
        <v>209</v>
      </c>
      <c r="F73" s="24">
        <v>36456466</v>
      </c>
      <c r="G73" s="24"/>
      <c r="H73" s="24"/>
      <c r="I73" s="24"/>
      <c r="J73" s="19"/>
      <c r="K73" s="19">
        <f t="shared" si="0"/>
        <v>80702013.909999996</v>
      </c>
    </row>
    <row r="74" spans="1:11" ht="22.5" x14ac:dyDescent="0.25">
      <c r="A74" s="4"/>
      <c r="B74" s="17" t="s">
        <v>22</v>
      </c>
      <c r="C74" s="17" t="s">
        <v>13</v>
      </c>
      <c r="D74" s="24">
        <v>1446497.7500000002</v>
      </c>
      <c r="E74" s="17" t="s">
        <v>211</v>
      </c>
      <c r="F74" s="24"/>
      <c r="G74" s="24"/>
      <c r="H74" s="24"/>
      <c r="I74" s="24"/>
      <c r="J74" s="19"/>
      <c r="K74" s="19">
        <f t="shared" si="0"/>
        <v>1446497.7500000002</v>
      </c>
    </row>
    <row r="75" spans="1:11" ht="22.5" x14ac:dyDescent="0.25">
      <c r="A75" s="4"/>
      <c r="B75" s="17" t="s">
        <v>23</v>
      </c>
      <c r="C75" s="17" t="s">
        <v>13</v>
      </c>
      <c r="D75" s="24">
        <v>0</v>
      </c>
      <c r="E75" s="17" t="s">
        <v>237</v>
      </c>
      <c r="F75" s="24"/>
      <c r="G75" s="24"/>
      <c r="H75" s="24"/>
      <c r="I75" s="24"/>
      <c r="J75" s="19"/>
      <c r="K75" s="19">
        <f t="shared" si="0"/>
        <v>0</v>
      </c>
    </row>
    <row r="76" spans="1:11" ht="22.5" x14ac:dyDescent="0.25">
      <c r="A76" s="4"/>
      <c r="B76" s="17" t="s">
        <v>24</v>
      </c>
      <c r="C76" s="17" t="s">
        <v>13</v>
      </c>
      <c r="D76" s="24">
        <v>1.1499999999999999</v>
      </c>
      <c r="E76" s="17" t="s">
        <v>237</v>
      </c>
      <c r="F76" s="24"/>
      <c r="G76" s="24"/>
      <c r="H76" s="24"/>
      <c r="I76" s="24"/>
      <c r="J76" s="19"/>
      <c r="K76" s="19">
        <f t="shared" ref="K76:K87" si="1">+D76+F76+H76+J76</f>
        <v>1.1499999999999999</v>
      </c>
    </row>
    <row r="77" spans="1:11" ht="22.5" x14ac:dyDescent="0.25">
      <c r="A77" s="4"/>
      <c r="B77" s="17" t="s">
        <v>25</v>
      </c>
      <c r="C77" s="17" t="s">
        <v>13</v>
      </c>
      <c r="D77" s="24">
        <v>45685778</v>
      </c>
      <c r="E77" s="17"/>
      <c r="F77" s="24"/>
      <c r="G77" s="24"/>
      <c r="H77" s="24"/>
      <c r="I77" s="24"/>
      <c r="J77" s="19"/>
      <c r="K77" s="19">
        <f t="shared" si="1"/>
        <v>45685778</v>
      </c>
    </row>
    <row r="78" spans="1:11" ht="22.5" x14ac:dyDescent="0.25">
      <c r="A78" s="4"/>
      <c r="B78" s="17" t="s">
        <v>60</v>
      </c>
      <c r="C78" s="17" t="s">
        <v>13</v>
      </c>
      <c r="D78" s="24">
        <v>3473568</v>
      </c>
      <c r="E78" s="17" t="s">
        <v>208</v>
      </c>
      <c r="F78" s="24"/>
      <c r="G78" s="24"/>
      <c r="H78" s="24"/>
      <c r="I78" s="24"/>
      <c r="J78" s="19"/>
      <c r="K78" s="19">
        <f t="shared" si="1"/>
        <v>3473568</v>
      </c>
    </row>
    <row r="79" spans="1:11" ht="22.5" x14ac:dyDescent="0.25">
      <c r="A79" s="4"/>
      <c r="B79" s="17" t="s">
        <v>61</v>
      </c>
      <c r="C79" s="17" t="s">
        <v>13</v>
      </c>
      <c r="D79" s="24">
        <v>14809794.01</v>
      </c>
      <c r="E79" s="17" t="s">
        <v>211</v>
      </c>
      <c r="F79" s="24"/>
      <c r="G79" s="24"/>
      <c r="H79" s="24"/>
      <c r="I79" s="24"/>
      <c r="J79" s="19"/>
      <c r="K79" s="19">
        <f t="shared" si="1"/>
        <v>14809794.01</v>
      </c>
    </row>
    <row r="80" spans="1:11" x14ac:dyDescent="0.25">
      <c r="A80" s="12" t="s">
        <v>201</v>
      </c>
      <c r="B80" s="13"/>
      <c r="C80" s="14"/>
      <c r="D80" s="15">
        <v>2553133.9900000002</v>
      </c>
      <c r="E80" s="13"/>
      <c r="F80" s="15"/>
      <c r="G80" s="13"/>
      <c r="H80" s="15"/>
      <c r="I80" s="13"/>
      <c r="J80" s="15"/>
      <c r="K80" s="16">
        <f t="shared" si="1"/>
        <v>2553133.9900000002</v>
      </c>
    </row>
    <row r="81" spans="1:11" ht="22.5" x14ac:dyDescent="0.25">
      <c r="A81" s="4"/>
      <c r="B81" s="17" t="s">
        <v>26</v>
      </c>
      <c r="C81" s="17" t="s">
        <v>13</v>
      </c>
      <c r="D81" s="24">
        <v>0</v>
      </c>
      <c r="E81" s="17"/>
      <c r="F81" s="24"/>
      <c r="G81" s="17"/>
      <c r="H81" s="24"/>
      <c r="I81" s="17"/>
      <c r="J81" s="19"/>
      <c r="K81" s="19">
        <f t="shared" si="1"/>
        <v>0</v>
      </c>
    </row>
    <row r="82" spans="1:11" ht="22.5" x14ac:dyDescent="0.25">
      <c r="A82" s="4"/>
      <c r="B82" s="17" t="s">
        <v>27</v>
      </c>
      <c r="C82" s="17" t="s">
        <v>13</v>
      </c>
      <c r="D82" s="24">
        <v>0</v>
      </c>
      <c r="E82" s="17"/>
      <c r="F82" s="24"/>
      <c r="G82" s="17"/>
      <c r="H82" s="24"/>
      <c r="I82" s="17"/>
      <c r="J82" s="19"/>
      <c r="K82" s="19">
        <f t="shared" si="1"/>
        <v>0</v>
      </c>
    </row>
    <row r="83" spans="1:11" ht="22.5" x14ac:dyDescent="0.25">
      <c r="A83" s="4"/>
      <c r="B83" s="17" t="s">
        <v>28</v>
      </c>
      <c r="C83" s="17" t="s">
        <v>13</v>
      </c>
      <c r="D83" s="24">
        <v>2553133.9900000002</v>
      </c>
      <c r="E83" s="17"/>
      <c r="F83" s="24"/>
      <c r="G83" s="17"/>
      <c r="H83" s="24"/>
      <c r="I83" s="17"/>
      <c r="J83" s="19"/>
      <c r="K83" s="19">
        <f t="shared" si="1"/>
        <v>2553133.9900000002</v>
      </c>
    </row>
    <row r="84" spans="1:11" x14ac:dyDescent="0.25">
      <c r="A84" s="12" t="s">
        <v>202</v>
      </c>
      <c r="B84" s="13"/>
      <c r="C84" s="14"/>
      <c r="D84" s="15">
        <v>0</v>
      </c>
      <c r="E84" s="13"/>
      <c r="F84" s="15"/>
      <c r="G84" s="13"/>
      <c r="H84" s="15"/>
      <c r="I84" s="13"/>
      <c r="J84" s="15"/>
      <c r="K84" s="16">
        <f t="shared" si="1"/>
        <v>0</v>
      </c>
    </row>
    <row r="85" spans="1:11" ht="22.5" x14ac:dyDescent="0.25">
      <c r="A85" s="4"/>
      <c r="B85" s="17" t="s">
        <v>203</v>
      </c>
      <c r="C85" s="17" t="s">
        <v>13</v>
      </c>
      <c r="D85" s="24">
        <v>0</v>
      </c>
      <c r="E85" s="17"/>
      <c r="F85" s="24"/>
      <c r="G85" s="17"/>
      <c r="H85" s="24"/>
      <c r="I85" s="17"/>
      <c r="J85" s="19"/>
      <c r="K85" s="19">
        <f t="shared" si="1"/>
        <v>0</v>
      </c>
    </row>
    <row r="86" spans="1:11" ht="22.5" x14ac:dyDescent="0.25">
      <c r="A86" s="4"/>
      <c r="B86" s="17" t="s">
        <v>204</v>
      </c>
      <c r="C86" s="17" t="s">
        <v>13</v>
      </c>
      <c r="D86" s="24">
        <v>0</v>
      </c>
      <c r="E86" s="17"/>
      <c r="F86" s="24"/>
      <c r="G86" s="17"/>
      <c r="H86" s="24"/>
      <c r="I86" s="17"/>
      <c r="J86" s="19"/>
      <c r="K86" s="19">
        <f t="shared" si="1"/>
        <v>0</v>
      </c>
    </row>
    <row r="87" spans="1:11" ht="22.5" x14ac:dyDescent="0.25">
      <c r="A87" s="4"/>
      <c r="B87" s="17" t="s">
        <v>205</v>
      </c>
      <c r="C87" s="17" t="s">
        <v>13</v>
      </c>
      <c r="D87" s="24">
        <v>0</v>
      </c>
      <c r="E87" s="17"/>
      <c r="F87" s="24"/>
      <c r="G87" s="17"/>
      <c r="H87" s="24"/>
      <c r="I87" s="17"/>
      <c r="J87" s="19"/>
      <c r="K87" s="19">
        <f t="shared" si="1"/>
        <v>0</v>
      </c>
    </row>
    <row r="88" spans="1:11" x14ac:dyDescent="0.25">
      <c r="A88" s="4"/>
      <c r="B88" s="17"/>
      <c r="C88" s="17"/>
      <c r="D88" s="24"/>
      <c r="E88" s="17"/>
      <c r="F88" s="24"/>
      <c r="G88" s="17"/>
      <c r="H88" s="20"/>
      <c r="I88" s="17"/>
      <c r="J88" s="20"/>
      <c r="K88" s="19"/>
    </row>
    <row r="89" spans="1:11" x14ac:dyDescent="0.25">
      <c r="A89" s="31" t="s">
        <v>232</v>
      </c>
      <c r="B89" s="32"/>
      <c r="C89" s="33"/>
      <c r="D89" s="34"/>
      <c r="E89" s="32"/>
      <c r="F89" s="35"/>
      <c r="G89" s="32"/>
      <c r="H89" s="36"/>
      <c r="I89" s="32"/>
      <c r="J89" s="36">
        <f>+J90+J97+J153+J162</f>
        <v>46841336.219999999</v>
      </c>
      <c r="K89" s="36">
        <f>+K90+K97+K153+K162</f>
        <v>46841336.219999999</v>
      </c>
    </row>
    <row r="90" spans="1:11" x14ac:dyDescent="0.25">
      <c r="A90" s="12" t="s">
        <v>143</v>
      </c>
      <c r="B90" s="13"/>
      <c r="C90" s="14"/>
      <c r="D90" s="15"/>
      <c r="E90" s="13"/>
      <c r="F90" s="15"/>
      <c r="G90" s="13"/>
      <c r="H90" s="15"/>
      <c r="I90" s="13"/>
      <c r="J90" s="15">
        <f>SUM(J91:J96)</f>
        <v>394829.94</v>
      </c>
      <c r="K90" s="16">
        <f t="shared" ref="K90:K121" si="2">+D90+F90+H90+J90</f>
        <v>394829.94</v>
      </c>
    </row>
    <row r="91" spans="1:11" ht="24" customHeight="1" x14ac:dyDescent="0.25">
      <c r="A91" s="4"/>
      <c r="B91" s="17" t="s">
        <v>217</v>
      </c>
      <c r="C91" s="21"/>
      <c r="D91" s="18"/>
      <c r="E91" s="17"/>
      <c r="F91" s="24"/>
      <c r="G91" s="17"/>
      <c r="H91" s="20"/>
      <c r="I91" s="17" t="s">
        <v>231</v>
      </c>
      <c r="J91" s="19">
        <v>162561.37</v>
      </c>
      <c r="K91" s="19">
        <f t="shared" si="2"/>
        <v>162561.37</v>
      </c>
    </row>
    <row r="92" spans="1:11" x14ac:dyDescent="0.25">
      <c r="A92" s="4"/>
      <c r="B92" s="17" t="s">
        <v>218</v>
      </c>
      <c r="C92" s="21"/>
      <c r="D92" s="18"/>
      <c r="E92" s="17"/>
      <c r="F92" s="24"/>
      <c r="G92" s="17"/>
      <c r="H92" s="20"/>
      <c r="I92" s="17" t="s">
        <v>231</v>
      </c>
      <c r="J92" s="19">
        <v>158725.24</v>
      </c>
      <c r="K92" s="19">
        <f t="shared" si="2"/>
        <v>158725.24</v>
      </c>
    </row>
    <row r="93" spans="1:11" x14ac:dyDescent="0.25">
      <c r="A93" s="4"/>
      <c r="B93" s="17" t="s">
        <v>219</v>
      </c>
      <c r="C93" s="21"/>
      <c r="D93" s="18"/>
      <c r="E93" s="17"/>
      <c r="F93" s="24"/>
      <c r="G93" s="17"/>
      <c r="H93" s="20"/>
      <c r="I93" s="17" t="s">
        <v>231</v>
      </c>
      <c r="J93" s="19">
        <v>36110.080000000002</v>
      </c>
      <c r="K93" s="19">
        <f t="shared" si="2"/>
        <v>36110.080000000002</v>
      </c>
    </row>
    <row r="94" spans="1:11" x14ac:dyDescent="0.25">
      <c r="A94" s="4"/>
      <c r="B94" s="17" t="s">
        <v>220</v>
      </c>
      <c r="C94" s="21"/>
      <c r="D94" s="18"/>
      <c r="E94" s="17"/>
      <c r="F94" s="24"/>
      <c r="G94" s="17"/>
      <c r="H94" s="20"/>
      <c r="I94" s="17" t="s">
        <v>231</v>
      </c>
      <c r="J94" s="19">
        <v>37433.25</v>
      </c>
      <c r="K94" s="19">
        <f t="shared" si="2"/>
        <v>37433.25</v>
      </c>
    </row>
    <row r="95" spans="1:11" ht="22.5" x14ac:dyDescent="0.25">
      <c r="A95" s="4"/>
      <c r="B95" s="17" t="s">
        <v>221</v>
      </c>
      <c r="C95" s="21"/>
      <c r="D95" s="18"/>
      <c r="E95" s="17"/>
      <c r="F95" s="24"/>
      <c r="G95" s="17"/>
      <c r="H95" s="20"/>
      <c r="I95" s="17" t="s">
        <v>231</v>
      </c>
      <c r="J95" s="19">
        <v>0</v>
      </c>
      <c r="K95" s="19">
        <f t="shared" si="2"/>
        <v>0</v>
      </c>
    </row>
    <row r="96" spans="1:11" x14ac:dyDescent="0.25">
      <c r="A96" s="4"/>
      <c r="B96" s="17" t="s">
        <v>222</v>
      </c>
      <c r="C96" s="21"/>
      <c r="D96" s="18"/>
      <c r="E96" s="17"/>
      <c r="F96" s="24"/>
      <c r="G96" s="17"/>
      <c r="H96" s="20"/>
      <c r="I96" s="17" t="s">
        <v>231</v>
      </c>
      <c r="J96" s="19">
        <v>0</v>
      </c>
      <c r="K96" s="19">
        <f t="shared" si="2"/>
        <v>0</v>
      </c>
    </row>
    <row r="97" spans="1:11" x14ac:dyDescent="0.25">
      <c r="A97" s="12" t="s">
        <v>200</v>
      </c>
      <c r="B97" s="13"/>
      <c r="C97" s="14"/>
      <c r="D97" s="15"/>
      <c r="E97" s="13"/>
      <c r="F97" s="15"/>
      <c r="G97" s="13"/>
      <c r="H97" s="15"/>
      <c r="I97" s="13"/>
      <c r="J97" s="15">
        <f>SUM(J98:J151)</f>
        <v>9393413.6499999985</v>
      </c>
      <c r="K97" s="16">
        <f t="shared" si="2"/>
        <v>9393413.6499999985</v>
      </c>
    </row>
    <row r="98" spans="1:11" x14ac:dyDescent="0.25">
      <c r="A98" s="4"/>
      <c r="B98" s="17" t="s">
        <v>29</v>
      </c>
      <c r="C98" s="37"/>
      <c r="D98" s="18"/>
      <c r="E98" s="17"/>
      <c r="F98" s="24"/>
      <c r="G98" s="17"/>
      <c r="H98" s="20"/>
      <c r="I98" s="17" t="s">
        <v>231</v>
      </c>
      <c r="J98" s="19">
        <v>15773.17</v>
      </c>
      <c r="K98" s="19">
        <f t="shared" si="2"/>
        <v>15773.17</v>
      </c>
    </row>
    <row r="99" spans="1:11" x14ac:dyDescent="0.25">
      <c r="A99" s="4"/>
      <c r="B99" s="17" t="s">
        <v>30</v>
      </c>
      <c r="C99" s="37"/>
      <c r="D99" s="18"/>
      <c r="E99" s="17"/>
      <c r="F99" s="24"/>
      <c r="G99" s="17"/>
      <c r="H99" s="20"/>
      <c r="I99" s="17" t="s">
        <v>231</v>
      </c>
      <c r="J99" s="19">
        <v>92</v>
      </c>
      <c r="K99" s="19">
        <f t="shared" si="2"/>
        <v>92</v>
      </c>
    </row>
    <row r="100" spans="1:11" ht="22.5" x14ac:dyDescent="0.25">
      <c r="A100" s="4"/>
      <c r="B100" s="17" t="s">
        <v>31</v>
      </c>
      <c r="D100" s="18"/>
      <c r="E100" s="17"/>
      <c r="F100" s="24"/>
      <c r="G100" s="17"/>
      <c r="H100" s="20"/>
      <c r="I100" s="17" t="s">
        <v>231</v>
      </c>
      <c r="J100" s="19">
        <v>14226</v>
      </c>
      <c r="K100" s="19">
        <f t="shared" si="2"/>
        <v>14226</v>
      </c>
    </row>
    <row r="101" spans="1:11" ht="22.5" x14ac:dyDescent="0.25">
      <c r="A101" s="4"/>
      <c r="B101" s="17" t="s">
        <v>32</v>
      </c>
      <c r="D101" s="18"/>
      <c r="E101" s="17"/>
      <c r="F101" s="24"/>
      <c r="G101" s="17"/>
      <c r="H101" s="20"/>
      <c r="I101" s="17" t="s">
        <v>231</v>
      </c>
      <c r="J101" s="19">
        <v>39659</v>
      </c>
      <c r="K101" s="19">
        <f t="shared" si="2"/>
        <v>39659</v>
      </c>
    </row>
    <row r="102" spans="1:11" x14ac:dyDescent="0.25">
      <c r="A102" s="4"/>
      <c r="B102" s="17" t="s">
        <v>33</v>
      </c>
      <c r="C102" s="37"/>
      <c r="D102" s="18"/>
      <c r="E102" s="17"/>
      <c r="F102" s="24"/>
      <c r="G102" s="17"/>
      <c r="H102" s="20"/>
      <c r="I102" s="17" t="s">
        <v>231</v>
      </c>
      <c r="J102" s="19">
        <v>86080</v>
      </c>
      <c r="K102" s="19">
        <f t="shared" si="2"/>
        <v>86080</v>
      </c>
    </row>
    <row r="103" spans="1:11" ht="22.5" x14ac:dyDescent="0.25">
      <c r="A103" s="4"/>
      <c r="B103" s="17" t="s">
        <v>34</v>
      </c>
      <c r="D103" s="18"/>
      <c r="E103" s="17"/>
      <c r="F103" s="24"/>
      <c r="G103" s="17"/>
      <c r="H103" s="20"/>
      <c r="I103" s="17" t="s">
        <v>231</v>
      </c>
      <c r="J103" s="19">
        <v>41558</v>
      </c>
      <c r="K103" s="19">
        <f t="shared" si="2"/>
        <v>41558</v>
      </c>
    </row>
    <row r="104" spans="1:11" ht="22.5" x14ac:dyDescent="0.25">
      <c r="A104" s="4"/>
      <c r="B104" s="17" t="s">
        <v>35</v>
      </c>
      <c r="D104" s="18"/>
      <c r="E104" s="17"/>
      <c r="F104" s="24"/>
      <c r="G104" s="17"/>
      <c r="H104" s="20"/>
      <c r="I104" s="17" t="s">
        <v>231</v>
      </c>
      <c r="J104" s="19">
        <v>9500</v>
      </c>
      <c r="K104" s="19">
        <f t="shared" si="2"/>
        <v>9500</v>
      </c>
    </row>
    <row r="105" spans="1:11" ht="22.5" x14ac:dyDescent="0.25">
      <c r="A105" s="4"/>
      <c r="B105" s="17" t="s">
        <v>108</v>
      </c>
      <c r="C105" s="37"/>
      <c r="D105" s="18"/>
      <c r="E105" s="17"/>
      <c r="F105" s="24"/>
      <c r="G105" s="17"/>
      <c r="H105" s="20"/>
      <c r="I105" s="17" t="s">
        <v>231</v>
      </c>
      <c r="J105" s="19">
        <v>0</v>
      </c>
      <c r="K105" s="19">
        <f t="shared" si="2"/>
        <v>0</v>
      </c>
    </row>
    <row r="106" spans="1:11" x14ac:dyDescent="0.25">
      <c r="A106" s="4"/>
      <c r="B106" s="17" t="s">
        <v>36</v>
      </c>
      <c r="D106" s="18"/>
      <c r="E106" s="17"/>
      <c r="F106" s="24"/>
      <c r="G106" s="17"/>
      <c r="H106" s="20"/>
      <c r="I106" s="17" t="s">
        <v>231</v>
      </c>
      <c r="J106" s="19">
        <v>17795</v>
      </c>
      <c r="K106" s="19">
        <f t="shared" si="2"/>
        <v>17795</v>
      </c>
    </row>
    <row r="107" spans="1:11" x14ac:dyDescent="0.25">
      <c r="A107" s="4"/>
      <c r="B107" s="17" t="s">
        <v>37</v>
      </c>
      <c r="D107" s="18"/>
      <c r="E107" s="17"/>
      <c r="F107" s="24"/>
      <c r="G107" s="17"/>
      <c r="H107" s="20"/>
      <c r="I107" s="17" t="s">
        <v>231</v>
      </c>
      <c r="J107" s="19">
        <v>567328</v>
      </c>
      <c r="K107" s="19">
        <f t="shared" si="2"/>
        <v>567328</v>
      </c>
    </row>
    <row r="108" spans="1:11" ht="22.5" x14ac:dyDescent="0.25">
      <c r="A108" s="4"/>
      <c r="B108" s="17" t="s">
        <v>38</v>
      </c>
      <c r="C108" s="37"/>
      <c r="D108" s="18"/>
      <c r="E108" s="17"/>
      <c r="F108" s="24"/>
      <c r="G108" s="17"/>
      <c r="H108" s="20"/>
      <c r="I108" s="17" t="s">
        <v>231</v>
      </c>
      <c r="J108" s="19">
        <v>696</v>
      </c>
      <c r="K108" s="19">
        <f t="shared" si="2"/>
        <v>696</v>
      </c>
    </row>
    <row r="109" spans="1:11" ht="22.5" x14ac:dyDescent="0.25">
      <c r="A109" s="4"/>
      <c r="B109" s="17" t="s">
        <v>39</v>
      </c>
      <c r="C109" s="37"/>
      <c r="D109" s="18"/>
      <c r="E109" s="17"/>
      <c r="F109" s="24"/>
      <c r="G109" s="17"/>
      <c r="H109" s="20"/>
      <c r="I109" s="17" t="s">
        <v>231</v>
      </c>
      <c r="J109" s="19">
        <v>74186</v>
      </c>
      <c r="K109" s="19">
        <f t="shared" si="2"/>
        <v>74186</v>
      </c>
    </row>
    <row r="110" spans="1:11" ht="22.5" x14ac:dyDescent="0.25">
      <c r="A110" s="4"/>
      <c r="B110" s="17" t="s">
        <v>40</v>
      </c>
      <c r="C110" s="37"/>
      <c r="D110" s="18"/>
      <c r="E110" s="17"/>
      <c r="F110" s="24"/>
      <c r="G110" s="17"/>
      <c r="H110" s="20"/>
      <c r="I110" s="17" t="s">
        <v>231</v>
      </c>
      <c r="J110" s="19">
        <v>31267</v>
      </c>
      <c r="K110" s="19">
        <f t="shared" si="2"/>
        <v>31267</v>
      </c>
    </row>
    <row r="111" spans="1:11" ht="22.5" x14ac:dyDescent="0.25">
      <c r="A111" s="4"/>
      <c r="B111" s="17" t="s">
        <v>41</v>
      </c>
      <c r="C111" s="37"/>
      <c r="D111" s="18"/>
      <c r="E111" s="17"/>
      <c r="F111" s="24"/>
      <c r="G111" s="17"/>
      <c r="H111" s="20"/>
      <c r="I111" s="17" t="s">
        <v>231</v>
      </c>
      <c r="J111" s="19">
        <v>40576</v>
      </c>
      <c r="K111" s="19">
        <f t="shared" si="2"/>
        <v>40576</v>
      </c>
    </row>
    <row r="112" spans="1:11" ht="22.5" x14ac:dyDescent="0.25">
      <c r="A112" s="4"/>
      <c r="B112" s="17" t="s">
        <v>109</v>
      </c>
      <c r="C112" s="37"/>
      <c r="D112" s="18"/>
      <c r="E112" s="17"/>
      <c r="F112" s="24"/>
      <c r="G112" s="17"/>
      <c r="H112" s="20"/>
      <c r="I112" s="17" t="s">
        <v>231</v>
      </c>
      <c r="J112" s="19">
        <v>3393.72</v>
      </c>
      <c r="K112" s="19">
        <f t="shared" si="2"/>
        <v>3393.72</v>
      </c>
    </row>
    <row r="113" spans="1:11" x14ac:dyDescent="0.25">
      <c r="A113" s="4"/>
      <c r="B113" s="17" t="s">
        <v>110</v>
      </c>
      <c r="C113" s="37"/>
      <c r="D113" s="18"/>
      <c r="E113" s="17"/>
      <c r="F113" s="24"/>
      <c r="G113" s="17"/>
      <c r="H113" s="20"/>
      <c r="I113" s="17" t="s">
        <v>231</v>
      </c>
      <c r="J113" s="19">
        <v>5507.15</v>
      </c>
      <c r="K113" s="19">
        <f t="shared" si="2"/>
        <v>5507.15</v>
      </c>
    </row>
    <row r="114" spans="1:11" ht="22.5" x14ac:dyDescent="0.25">
      <c r="A114" s="4"/>
      <c r="B114" s="17" t="s">
        <v>111</v>
      </c>
      <c r="C114" s="37"/>
      <c r="D114" s="18"/>
      <c r="E114" s="17"/>
      <c r="F114" s="24"/>
      <c r="G114" s="17"/>
      <c r="H114" s="20"/>
      <c r="I114" s="17" t="s">
        <v>231</v>
      </c>
      <c r="J114" s="19">
        <v>1798.21</v>
      </c>
      <c r="K114" s="19">
        <f t="shared" si="2"/>
        <v>1798.21</v>
      </c>
    </row>
    <row r="115" spans="1:11" ht="22.5" x14ac:dyDescent="0.25">
      <c r="A115" s="4"/>
      <c r="B115" s="17" t="s">
        <v>112</v>
      </c>
      <c r="C115" s="37"/>
      <c r="D115" s="18"/>
      <c r="E115" s="17"/>
      <c r="F115" s="24"/>
      <c r="G115" s="17"/>
      <c r="H115" s="20"/>
      <c r="I115" s="17" t="s">
        <v>231</v>
      </c>
      <c r="J115" s="19">
        <v>9369.2199999999993</v>
      </c>
      <c r="K115" s="19">
        <f t="shared" si="2"/>
        <v>9369.2199999999993</v>
      </c>
    </row>
    <row r="116" spans="1:11" ht="22.5" x14ac:dyDescent="0.25">
      <c r="A116" s="4"/>
      <c r="B116" s="17" t="s">
        <v>113</v>
      </c>
      <c r="C116" s="37"/>
      <c r="D116" s="18"/>
      <c r="E116" s="17"/>
      <c r="F116" s="24"/>
      <c r="G116" s="17"/>
      <c r="H116" s="20"/>
      <c r="I116" s="17" t="s">
        <v>231</v>
      </c>
      <c r="J116" s="19">
        <v>53066.54</v>
      </c>
      <c r="K116" s="19">
        <f t="shared" si="2"/>
        <v>53066.54</v>
      </c>
    </row>
    <row r="117" spans="1:11" ht="22.5" x14ac:dyDescent="0.25">
      <c r="A117" s="4"/>
      <c r="B117" s="17" t="s">
        <v>114</v>
      </c>
      <c r="D117" s="18"/>
      <c r="E117" s="17"/>
      <c r="F117" s="24"/>
      <c r="G117" s="17"/>
      <c r="H117" s="20"/>
      <c r="I117" s="17" t="s">
        <v>231</v>
      </c>
      <c r="J117" s="19">
        <v>32528</v>
      </c>
      <c r="K117" s="19">
        <f t="shared" si="2"/>
        <v>32528</v>
      </c>
    </row>
    <row r="118" spans="1:11" x14ac:dyDescent="0.25">
      <c r="A118" s="4"/>
      <c r="B118" s="17" t="s">
        <v>115</v>
      </c>
      <c r="D118" s="18"/>
      <c r="E118" s="17"/>
      <c r="F118" s="24"/>
      <c r="G118" s="17"/>
      <c r="H118" s="20"/>
      <c r="I118" s="17" t="s">
        <v>231</v>
      </c>
      <c r="J118" s="19">
        <v>28143</v>
      </c>
      <c r="K118" s="19">
        <f t="shared" si="2"/>
        <v>28143</v>
      </c>
    </row>
    <row r="119" spans="1:11" x14ac:dyDescent="0.25">
      <c r="A119" s="4"/>
      <c r="B119" s="17" t="s">
        <v>116</v>
      </c>
      <c r="C119" s="37"/>
      <c r="D119" s="18"/>
      <c r="E119" s="17"/>
      <c r="F119" s="24"/>
      <c r="G119" s="17"/>
      <c r="H119" s="20"/>
      <c r="I119" s="17" t="s">
        <v>231</v>
      </c>
      <c r="J119" s="19">
        <v>345348.95</v>
      </c>
      <c r="K119" s="19">
        <f t="shared" si="2"/>
        <v>345348.95</v>
      </c>
    </row>
    <row r="120" spans="1:11" ht="22.5" x14ac:dyDescent="0.25">
      <c r="A120" s="4"/>
      <c r="B120" s="17" t="s">
        <v>117</v>
      </c>
      <c r="C120" s="37"/>
      <c r="D120" s="18"/>
      <c r="E120" s="17"/>
      <c r="F120" s="24"/>
      <c r="G120" s="17"/>
      <c r="H120" s="20"/>
      <c r="I120" s="17" t="s">
        <v>231</v>
      </c>
      <c r="J120" s="19">
        <v>33114</v>
      </c>
      <c r="K120" s="19">
        <f t="shared" si="2"/>
        <v>33114</v>
      </c>
    </row>
    <row r="121" spans="1:11" x14ac:dyDescent="0.25">
      <c r="A121" s="4"/>
      <c r="B121" s="17" t="s">
        <v>118</v>
      </c>
      <c r="C121" s="37"/>
      <c r="D121" s="18"/>
      <c r="E121" s="17"/>
      <c r="F121" s="24"/>
      <c r="G121" s="17"/>
      <c r="H121" s="20"/>
      <c r="I121" s="17" t="s">
        <v>231</v>
      </c>
      <c r="J121" s="19">
        <v>0</v>
      </c>
      <c r="K121" s="19">
        <f t="shared" si="2"/>
        <v>0</v>
      </c>
    </row>
    <row r="122" spans="1:11" x14ac:dyDescent="0.25">
      <c r="A122" s="4"/>
      <c r="B122" s="17" t="s">
        <v>42</v>
      </c>
      <c r="C122" s="37"/>
      <c r="D122" s="18"/>
      <c r="E122" s="17"/>
      <c r="F122" s="24"/>
      <c r="G122" s="17"/>
      <c r="H122" s="20"/>
      <c r="I122" s="17" t="s">
        <v>231</v>
      </c>
      <c r="J122" s="19">
        <v>1410901.18</v>
      </c>
      <c r="K122" s="19">
        <f t="shared" ref="K122:K151" si="3">+D122+F122+H122+J122</f>
        <v>1410901.18</v>
      </c>
    </row>
    <row r="123" spans="1:11" x14ac:dyDescent="0.25">
      <c r="A123" s="4"/>
      <c r="B123" s="17" t="s">
        <v>43</v>
      </c>
      <c r="C123" s="37"/>
      <c r="D123" s="20"/>
      <c r="E123" s="17"/>
      <c r="F123" s="24"/>
      <c r="G123" s="17"/>
      <c r="I123" s="17" t="s">
        <v>231</v>
      </c>
      <c r="J123" s="19">
        <v>692064</v>
      </c>
      <c r="K123" s="19">
        <f t="shared" si="3"/>
        <v>692064</v>
      </c>
    </row>
    <row r="124" spans="1:11" ht="22.5" x14ac:dyDescent="0.25">
      <c r="A124" s="4"/>
      <c r="B124" s="17" t="s">
        <v>119</v>
      </c>
      <c r="C124" s="37"/>
      <c r="D124" s="18"/>
      <c r="E124" s="17"/>
      <c r="F124" s="24"/>
      <c r="G124" s="17"/>
      <c r="H124" s="20"/>
      <c r="I124" s="17" t="s">
        <v>231</v>
      </c>
      <c r="J124" s="19">
        <v>267225.51</v>
      </c>
      <c r="K124" s="19">
        <f t="shared" si="3"/>
        <v>267225.51</v>
      </c>
    </row>
    <row r="125" spans="1:11" ht="22.5" x14ac:dyDescent="0.25">
      <c r="A125" s="4"/>
      <c r="B125" s="17" t="s">
        <v>120</v>
      </c>
      <c r="D125" s="18"/>
      <c r="E125" s="17"/>
      <c r="F125" s="24"/>
      <c r="G125" s="17"/>
      <c r="H125" s="20"/>
      <c r="I125" s="17" t="s">
        <v>231</v>
      </c>
      <c r="J125" s="19">
        <v>304</v>
      </c>
      <c r="K125" s="19">
        <f t="shared" si="3"/>
        <v>304</v>
      </c>
    </row>
    <row r="126" spans="1:11" x14ac:dyDescent="0.25">
      <c r="A126" s="4"/>
      <c r="B126" s="17" t="s">
        <v>121</v>
      </c>
      <c r="D126" s="18"/>
      <c r="E126" s="17"/>
      <c r="F126" s="24"/>
      <c r="G126" s="17"/>
      <c r="H126" s="20"/>
      <c r="I126" s="17" t="s">
        <v>231</v>
      </c>
      <c r="J126" s="19">
        <v>2094</v>
      </c>
      <c r="K126" s="19">
        <f t="shared" si="3"/>
        <v>2094</v>
      </c>
    </row>
    <row r="127" spans="1:11" ht="22.5" x14ac:dyDescent="0.25">
      <c r="A127" s="4"/>
      <c r="B127" s="17" t="s">
        <v>122</v>
      </c>
      <c r="D127" s="18"/>
      <c r="E127" s="17"/>
      <c r="F127" s="24"/>
      <c r="G127" s="17"/>
      <c r="H127" s="20"/>
      <c r="I127" s="17" t="s">
        <v>231</v>
      </c>
      <c r="J127" s="19">
        <v>23743</v>
      </c>
      <c r="K127" s="19">
        <f t="shared" si="3"/>
        <v>23743</v>
      </c>
    </row>
    <row r="128" spans="1:11" ht="22.5" x14ac:dyDescent="0.25">
      <c r="A128" s="4"/>
      <c r="B128" s="17" t="s">
        <v>123</v>
      </c>
      <c r="D128" s="18"/>
      <c r="E128" s="17"/>
      <c r="F128" s="24"/>
      <c r="G128" s="17"/>
      <c r="H128" s="20"/>
      <c r="I128" s="17" t="s">
        <v>231</v>
      </c>
      <c r="J128" s="19">
        <v>43712</v>
      </c>
      <c r="K128" s="19">
        <f t="shared" si="3"/>
        <v>43712</v>
      </c>
    </row>
    <row r="129" spans="1:11" ht="22.5" x14ac:dyDescent="0.25">
      <c r="A129" s="4"/>
      <c r="B129" s="17" t="s">
        <v>124</v>
      </c>
      <c r="D129" s="18"/>
      <c r="E129" s="17"/>
      <c r="F129" s="24"/>
      <c r="G129" s="17"/>
      <c r="H129" s="20"/>
      <c r="I129" s="17" t="s">
        <v>231</v>
      </c>
      <c r="J129" s="19">
        <v>1858587</v>
      </c>
      <c r="K129" s="19">
        <f t="shared" si="3"/>
        <v>1858587</v>
      </c>
    </row>
    <row r="130" spans="1:11" ht="22.5" x14ac:dyDescent="0.25">
      <c r="A130" s="4"/>
      <c r="B130" s="17" t="s">
        <v>125</v>
      </c>
      <c r="D130" s="18"/>
      <c r="E130" s="17"/>
      <c r="F130" s="24"/>
      <c r="G130" s="17"/>
      <c r="H130" s="20"/>
      <c r="I130" s="17" t="s">
        <v>231</v>
      </c>
      <c r="J130" s="19">
        <v>1338</v>
      </c>
      <c r="K130" s="19">
        <f t="shared" si="3"/>
        <v>1338</v>
      </c>
    </row>
    <row r="131" spans="1:11" x14ac:dyDescent="0.25">
      <c r="A131" s="4"/>
      <c r="B131" s="17" t="s">
        <v>126</v>
      </c>
      <c r="D131" s="18"/>
      <c r="E131" s="17"/>
      <c r="F131" s="24"/>
      <c r="G131" s="17"/>
      <c r="H131" s="20"/>
      <c r="I131" s="17" t="s">
        <v>231</v>
      </c>
      <c r="J131" s="19">
        <v>6853</v>
      </c>
      <c r="K131" s="19">
        <f t="shared" si="3"/>
        <v>6853</v>
      </c>
    </row>
    <row r="132" spans="1:11" x14ac:dyDescent="0.25">
      <c r="A132" s="4"/>
      <c r="B132" s="17" t="s">
        <v>127</v>
      </c>
      <c r="D132" s="18"/>
      <c r="E132" s="17"/>
      <c r="F132" s="24"/>
      <c r="G132" s="17"/>
      <c r="H132" s="20"/>
      <c r="I132" s="17" t="s">
        <v>231</v>
      </c>
      <c r="J132" s="19">
        <v>70563</v>
      </c>
      <c r="K132" s="19">
        <f t="shared" si="3"/>
        <v>70563</v>
      </c>
    </row>
    <row r="133" spans="1:11" ht="22.5" x14ac:dyDescent="0.25">
      <c r="A133" s="4"/>
      <c r="B133" s="17" t="s">
        <v>128</v>
      </c>
      <c r="D133" s="18"/>
      <c r="E133" s="17"/>
      <c r="F133" s="24"/>
      <c r="G133" s="17"/>
      <c r="H133" s="20"/>
      <c r="I133" s="17" t="s">
        <v>231</v>
      </c>
      <c r="J133" s="19">
        <v>423156</v>
      </c>
      <c r="K133" s="19">
        <f t="shared" si="3"/>
        <v>423156</v>
      </c>
    </row>
    <row r="134" spans="1:11" ht="22.5" x14ac:dyDescent="0.25">
      <c r="A134" s="4"/>
      <c r="B134" s="17" t="s">
        <v>129</v>
      </c>
      <c r="D134" s="18"/>
      <c r="E134" s="17"/>
      <c r="F134" s="24"/>
      <c r="G134" s="17"/>
      <c r="H134" s="20"/>
      <c r="I134" s="17" t="s">
        <v>231</v>
      </c>
      <c r="J134" s="19">
        <v>997349</v>
      </c>
      <c r="K134" s="19">
        <f t="shared" si="3"/>
        <v>997349</v>
      </c>
    </row>
    <row r="135" spans="1:11" x14ac:dyDescent="0.25">
      <c r="A135" s="4"/>
      <c r="B135" s="17" t="s">
        <v>130</v>
      </c>
      <c r="D135" s="18"/>
      <c r="E135" s="17"/>
      <c r="F135" s="24"/>
      <c r="G135" s="17"/>
      <c r="H135" s="20"/>
      <c r="I135" s="17" t="s">
        <v>231</v>
      </c>
      <c r="J135" s="19">
        <v>166031</v>
      </c>
      <c r="K135" s="19">
        <f t="shared" si="3"/>
        <v>166031</v>
      </c>
    </row>
    <row r="136" spans="1:11" ht="22.5" x14ac:dyDescent="0.25">
      <c r="A136" s="4"/>
      <c r="B136" s="17" t="s">
        <v>131</v>
      </c>
      <c r="D136" s="18"/>
      <c r="E136" s="17"/>
      <c r="F136" s="24"/>
      <c r="G136" s="17"/>
      <c r="H136" s="20"/>
      <c r="I136" s="17" t="s">
        <v>231</v>
      </c>
      <c r="J136" s="19">
        <v>4792</v>
      </c>
      <c r="K136" s="19">
        <f t="shared" si="3"/>
        <v>4792</v>
      </c>
    </row>
    <row r="137" spans="1:11" x14ac:dyDescent="0.25">
      <c r="A137" s="4"/>
      <c r="B137" s="17" t="s">
        <v>132</v>
      </c>
      <c r="D137" s="18"/>
      <c r="E137" s="17"/>
      <c r="F137" s="24"/>
      <c r="G137" s="17"/>
      <c r="H137" s="20"/>
      <c r="I137" s="17" t="s">
        <v>231</v>
      </c>
      <c r="J137" s="19">
        <v>634421</v>
      </c>
      <c r="K137" s="19">
        <f t="shared" si="3"/>
        <v>634421</v>
      </c>
    </row>
    <row r="138" spans="1:11" ht="22.5" x14ac:dyDescent="0.25">
      <c r="A138" s="4"/>
      <c r="B138" s="17" t="s">
        <v>133</v>
      </c>
      <c r="D138" s="18"/>
      <c r="E138" s="17"/>
      <c r="F138" s="24"/>
      <c r="G138" s="17"/>
      <c r="H138" s="20"/>
      <c r="I138" s="17" t="s">
        <v>231</v>
      </c>
      <c r="J138" s="19">
        <v>45617</v>
      </c>
      <c r="K138" s="19">
        <f t="shared" si="3"/>
        <v>45617</v>
      </c>
    </row>
    <row r="139" spans="1:11" ht="22.5" x14ac:dyDescent="0.25">
      <c r="A139" s="4"/>
      <c r="B139" s="17" t="s">
        <v>134</v>
      </c>
      <c r="D139" s="18"/>
      <c r="E139" s="17"/>
      <c r="F139" s="24"/>
      <c r="G139" s="17"/>
      <c r="H139" s="20"/>
      <c r="I139" s="17" t="s">
        <v>231</v>
      </c>
      <c r="J139" s="19">
        <v>2212</v>
      </c>
      <c r="K139" s="19">
        <f t="shared" si="3"/>
        <v>2212</v>
      </c>
    </row>
    <row r="140" spans="1:11" ht="22.5" x14ac:dyDescent="0.25">
      <c r="A140" s="4"/>
      <c r="B140" s="17" t="s">
        <v>135</v>
      </c>
      <c r="D140" s="18"/>
      <c r="E140" s="17"/>
      <c r="F140" s="24"/>
      <c r="G140" s="17"/>
      <c r="H140" s="20"/>
      <c r="I140" s="17" t="s">
        <v>231</v>
      </c>
      <c r="J140" s="19">
        <v>62384</v>
      </c>
      <c r="K140" s="19">
        <f t="shared" si="3"/>
        <v>62384</v>
      </c>
    </row>
    <row r="141" spans="1:11" ht="22.5" x14ac:dyDescent="0.25">
      <c r="A141" s="4"/>
      <c r="B141" s="17" t="s">
        <v>136</v>
      </c>
      <c r="D141" s="18"/>
      <c r="E141" s="17"/>
      <c r="F141" s="24"/>
      <c r="G141" s="17"/>
      <c r="H141" s="20"/>
      <c r="I141" s="17" t="s">
        <v>231</v>
      </c>
      <c r="J141" s="19">
        <v>23565</v>
      </c>
      <c r="K141" s="19">
        <f t="shared" si="3"/>
        <v>23565</v>
      </c>
    </row>
    <row r="142" spans="1:11" x14ac:dyDescent="0.25">
      <c r="A142" s="4"/>
      <c r="B142" s="17" t="s">
        <v>234</v>
      </c>
      <c r="D142" s="18"/>
      <c r="E142" s="17"/>
      <c r="F142" s="24"/>
      <c r="G142" s="17"/>
      <c r="H142" s="20"/>
      <c r="I142" s="17" t="s">
        <v>231</v>
      </c>
      <c r="J142" s="19">
        <v>338467</v>
      </c>
      <c r="K142" s="19">
        <f t="shared" si="3"/>
        <v>338467</v>
      </c>
    </row>
    <row r="143" spans="1:11" ht="22.5" x14ac:dyDescent="0.25">
      <c r="A143" s="4"/>
      <c r="B143" s="17" t="s">
        <v>137</v>
      </c>
      <c r="C143" s="37"/>
      <c r="D143" s="18"/>
      <c r="E143" s="17"/>
      <c r="F143" s="24"/>
      <c r="G143" s="17"/>
      <c r="H143" s="20"/>
      <c r="I143" s="17" t="s">
        <v>231</v>
      </c>
      <c r="J143" s="19">
        <v>84625</v>
      </c>
      <c r="K143" s="19">
        <f t="shared" si="3"/>
        <v>84625</v>
      </c>
    </row>
    <row r="144" spans="1:11" ht="22.5" x14ac:dyDescent="0.25">
      <c r="A144" s="4"/>
      <c r="B144" s="17" t="s">
        <v>138</v>
      </c>
      <c r="D144" s="18"/>
      <c r="E144" s="17"/>
      <c r="F144" s="24"/>
      <c r="G144" s="17"/>
      <c r="H144" s="20"/>
      <c r="I144" s="17" t="s">
        <v>231</v>
      </c>
      <c r="J144" s="19">
        <v>1314</v>
      </c>
      <c r="K144" s="19">
        <f t="shared" si="3"/>
        <v>1314</v>
      </c>
    </row>
    <row r="145" spans="1:11" ht="22.5" x14ac:dyDescent="0.25">
      <c r="A145" s="4"/>
      <c r="B145" s="17" t="s">
        <v>139</v>
      </c>
      <c r="D145" s="18"/>
      <c r="E145" s="17"/>
      <c r="F145" s="24"/>
      <c r="G145" s="17"/>
      <c r="H145" s="20"/>
      <c r="I145" s="17" t="s">
        <v>231</v>
      </c>
      <c r="J145" s="19">
        <v>1579</v>
      </c>
      <c r="K145" s="19">
        <f t="shared" si="3"/>
        <v>1579</v>
      </c>
    </row>
    <row r="146" spans="1:11" ht="22.5" x14ac:dyDescent="0.25">
      <c r="A146" s="4"/>
      <c r="B146" s="17" t="s">
        <v>140</v>
      </c>
      <c r="D146" s="18"/>
      <c r="E146" s="17"/>
      <c r="F146" s="24"/>
      <c r="G146" s="17"/>
      <c r="H146" s="20"/>
      <c r="I146" s="17" t="s">
        <v>231</v>
      </c>
      <c r="J146" s="19">
        <v>44626</v>
      </c>
      <c r="K146" s="19">
        <f t="shared" si="3"/>
        <v>44626</v>
      </c>
    </row>
    <row r="147" spans="1:11" ht="22.5" x14ac:dyDescent="0.25">
      <c r="A147" s="4"/>
      <c r="B147" s="17" t="s">
        <v>141</v>
      </c>
      <c r="D147" s="18"/>
      <c r="E147" s="17"/>
      <c r="F147" s="24"/>
      <c r="G147" s="17"/>
      <c r="H147" s="20"/>
      <c r="I147" s="17" t="s">
        <v>231</v>
      </c>
      <c r="J147" s="19">
        <v>3317</v>
      </c>
      <c r="K147" s="19">
        <f t="shared" si="3"/>
        <v>3317</v>
      </c>
    </row>
    <row r="148" spans="1:11" ht="22.5" x14ac:dyDescent="0.25">
      <c r="A148" s="4"/>
      <c r="B148" s="17" t="s">
        <v>223</v>
      </c>
      <c r="C148" s="37"/>
      <c r="D148" s="18"/>
      <c r="E148" s="17"/>
      <c r="F148" s="24"/>
      <c r="G148" s="17"/>
      <c r="H148" s="20"/>
      <c r="I148" s="17" t="s">
        <v>231</v>
      </c>
      <c r="J148" s="19">
        <v>538729</v>
      </c>
      <c r="K148" s="19">
        <f t="shared" si="3"/>
        <v>538729</v>
      </c>
    </row>
    <row r="149" spans="1:11" ht="22.5" x14ac:dyDescent="0.25">
      <c r="A149" s="4"/>
      <c r="B149" s="17" t="s">
        <v>224</v>
      </c>
      <c r="C149" s="37"/>
      <c r="D149" s="18"/>
      <c r="E149" s="17"/>
      <c r="F149" s="24"/>
      <c r="G149" s="17"/>
      <c r="H149" s="20"/>
      <c r="I149" s="17" t="s">
        <v>231</v>
      </c>
      <c r="J149" s="19">
        <v>120250</v>
      </c>
      <c r="K149" s="19">
        <f t="shared" si="3"/>
        <v>120250</v>
      </c>
    </row>
    <row r="150" spans="1:11" ht="22.5" x14ac:dyDescent="0.25">
      <c r="A150" s="4"/>
      <c r="B150" s="17" t="s">
        <v>225</v>
      </c>
      <c r="C150" s="37"/>
      <c r="D150" s="18"/>
      <c r="E150" s="17"/>
      <c r="F150" s="24"/>
      <c r="G150" s="17"/>
      <c r="H150" s="20"/>
      <c r="I150" s="17" t="s">
        <v>231</v>
      </c>
      <c r="J150" s="19">
        <v>44258</v>
      </c>
      <c r="K150" s="19">
        <f t="shared" si="3"/>
        <v>44258</v>
      </c>
    </row>
    <row r="151" spans="1:11" ht="22.5" x14ac:dyDescent="0.25">
      <c r="A151" s="4"/>
      <c r="B151" s="17" t="s">
        <v>226</v>
      </c>
      <c r="C151" s="37"/>
      <c r="D151" s="18"/>
      <c r="E151" s="17"/>
      <c r="F151" s="24"/>
      <c r="G151" s="17"/>
      <c r="H151" s="20"/>
      <c r="I151" s="17" t="s">
        <v>231</v>
      </c>
      <c r="J151" s="19">
        <v>28332</v>
      </c>
      <c r="K151" s="19">
        <f t="shared" si="3"/>
        <v>28332</v>
      </c>
    </row>
    <row r="152" spans="1:11" x14ac:dyDescent="0.25">
      <c r="A152" s="4"/>
      <c r="B152" s="17"/>
      <c r="C152" s="37"/>
      <c r="D152" s="18"/>
      <c r="E152" s="17"/>
      <c r="F152" s="24"/>
      <c r="G152" s="17"/>
      <c r="H152" s="20"/>
      <c r="I152" s="17"/>
      <c r="J152" s="20"/>
      <c r="K152" s="19"/>
    </row>
    <row r="153" spans="1:11" x14ac:dyDescent="0.25">
      <c r="A153" s="12" t="s">
        <v>201</v>
      </c>
      <c r="B153" s="13"/>
      <c r="C153" s="14"/>
      <c r="D153" s="15"/>
      <c r="E153" s="13"/>
      <c r="F153" s="15"/>
      <c r="G153" s="13"/>
      <c r="H153" s="15"/>
      <c r="I153" s="13"/>
      <c r="J153" s="15">
        <f>SUM(J154:J160)</f>
        <v>4778538</v>
      </c>
      <c r="K153" s="15">
        <f>+D153+F153+H153+J153</f>
        <v>4778538</v>
      </c>
    </row>
    <row r="154" spans="1:11" x14ac:dyDescent="0.25">
      <c r="A154" s="4"/>
      <c r="B154" s="17" t="s">
        <v>44</v>
      </c>
      <c r="C154" s="37"/>
      <c r="D154" s="18"/>
      <c r="E154" s="17"/>
      <c r="F154" s="24"/>
      <c r="G154" s="17"/>
      <c r="H154" s="20"/>
      <c r="I154" s="17" t="s">
        <v>231</v>
      </c>
      <c r="J154" s="19">
        <v>247864</v>
      </c>
      <c r="K154" s="19">
        <f>+D154+F154+H154+J154</f>
        <v>247864</v>
      </c>
    </row>
    <row r="155" spans="1:11" ht="22.5" x14ac:dyDescent="0.25">
      <c r="A155" s="4"/>
      <c r="B155" s="17" t="s">
        <v>105</v>
      </c>
      <c r="D155" s="18"/>
      <c r="E155" s="17"/>
      <c r="F155" s="24"/>
      <c r="G155" s="17"/>
      <c r="H155" s="20"/>
      <c r="I155" s="17" t="s">
        <v>231</v>
      </c>
      <c r="J155" s="19">
        <v>445401</v>
      </c>
      <c r="K155" s="19">
        <f t="shared" ref="K155:K160" si="4">+D155+F155+H155+J155</f>
        <v>445401</v>
      </c>
    </row>
    <row r="156" spans="1:11" ht="22.5" x14ac:dyDescent="0.25">
      <c r="A156" s="4"/>
      <c r="B156" s="17" t="s">
        <v>45</v>
      </c>
      <c r="D156" s="18"/>
      <c r="E156" s="17"/>
      <c r="F156" s="24"/>
      <c r="G156" s="17"/>
      <c r="H156" s="20"/>
      <c r="I156" s="17" t="s">
        <v>231</v>
      </c>
      <c r="J156" s="19">
        <v>10111</v>
      </c>
      <c r="K156" s="19">
        <f t="shared" si="4"/>
        <v>10111</v>
      </c>
    </row>
    <row r="157" spans="1:11" x14ac:dyDescent="0.25">
      <c r="A157" s="4"/>
      <c r="B157" s="17" t="s">
        <v>106</v>
      </c>
      <c r="D157" s="18"/>
      <c r="E157" s="17"/>
      <c r="F157" s="24"/>
      <c r="G157" s="17"/>
      <c r="H157" s="20"/>
      <c r="I157" s="17" t="s">
        <v>231</v>
      </c>
      <c r="J157" s="19">
        <v>2156177</v>
      </c>
      <c r="K157" s="19">
        <f t="shared" si="4"/>
        <v>2156177</v>
      </c>
    </row>
    <row r="158" spans="1:11" x14ac:dyDescent="0.25">
      <c r="A158" s="4"/>
      <c r="B158" s="17" t="s">
        <v>107</v>
      </c>
      <c r="D158" s="18"/>
      <c r="E158" s="17"/>
      <c r="F158" s="24"/>
      <c r="G158" s="17"/>
      <c r="H158" s="20"/>
      <c r="I158" s="17" t="s">
        <v>231</v>
      </c>
      <c r="J158" s="19">
        <v>1608852</v>
      </c>
      <c r="K158" s="19">
        <f t="shared" si="4"/>
        <v>1608852</v>
      </c>
    </row>
    <row r="159" spans="1:11" x14ac:dyDescent="0.25">
      <c r="A159" s="4"/>
      <c r="B159" s="17" t="s">
        <v>235</v>
      </c>
      <c r="D159" s="18"/>
      <c r="E159" s="17"/>
      <c r="F159" s="24"/>
      <c r="G159" s="17"/>
      <c r="H159" s="20"/>
      <c r="I159" s="17" t="s">
        <v>231</v>
      </c>
      <c r="J159" s="19">
        <v>308415</v>
      </c>
      <c r="K159" s="19">
        <f t="shared" si="4"/>
        <v>308415</v>
      </c>
    </row>
    <row r="160" spans="1:11" x14ac:dyDescent="0.25">
      <c r="A160" s="4"/>
      <c r="B160" s="17" t="s">
        <v>236</v>
      </c>
      <c r="D160" s="18"/>
      <c r="E160" s="17"/>
      <c r="F160" s="24"/>
      <c r="G160" s="17"/>
      <c r="H160" s="20"/>
      <c r="I160" s="17" t="s">
        <v>231</v>
      </c>
      <c r="J160" s="19">
        <v>1718</v>
      </c>
      <c r="K160" s="19">
        <f t="shared" si="4"/>
        <v>1718</v>
      </c>
    </row>
    <row r="161" spans="1:11" x14ac:dyDescent="0.25">
      <c r="A161" s="4"/>
      <c r="B161" s="17"/>
      <c r="C161" s="37"/>
      <c r="D161" s="18"/>
      <c r="E161" s="17"/>
      <c r="F161" s="24"/>
      <c r="G161" s="17"/>
      <c r="H161" s="20"/>
      <c r="I161" s="17"/>
      <c r="J161" s="20"/>
      <c r="K161" s="19"/>
    </row>
    <row r="162" spans="1:11" x14ac:dyDescent="0.25">
      <c r="A162" s="12" t="s">
        <v>202</v>
      </c>
      <c r="B162" s="13"/>
      <c r="C162" s="14"/>
      <c r="D162" s="15"/>
      <c r="E162" s="13"/>
      <c r="F162" s="15"/>
      <c r="G162" s="13"/>
      <c r="H162" s="15"/>
      <c r="I162" s="13"/>
      <c r="J162" s="15">
        <f>SUM(J163:J223)</f>
        <v>32274554.629999999</v>
      </c>
      <c r="K162" s="15">
        <f t="shared" ref="K162:K193" si="5">+D162+F162+H162+J162</f>
        <v>32274554.629999999</v>
      </c>
    </row>
    <row r="163" spans="1:11" x14ac:dyDescent="0.25">
      <c r="A163" s="4"/>
      <c r="B163" s="17" t="s">
        <v>62</v>
      </c>
      <c r="D163" s="18"/>
      <c r="E163" s="17"/>
      <c r="F163" s="24"/>
      <c r="G163" s="17"/>
      <c r="H163" s="20"/>
      <c r="I163" s="17" t="s">
        <v>231</v>
      </c>
      <c r="J163" s="19">
        <v>3483043</v>
      </c>
      <c r="K163" s="19">
        <f t="shared" si="5"/>
        <v>3483043</v>
      </c>
    </row>
    <row r="164" spans="1:11" x14ac:dyDescent="0.25">
      <c r="A164" s="4"/>
      <c r="B164" s="17" t="s">
        <v>63</v>
      </c>
      <c r="C164" s="37"/>
      <c r="D164" s="18"/>
      <c r="E164" s="17"/>
      <c r="F164" s="24"/>
      <c r="G164" s="17"/>
      <c r="H164" s="20"/>
      <c r="I164" s="17" t="s">
        <v>231</v>
      </c>
      <c r="J164" s="19">
        <v>609734</v>
      </c>
      <c r="K164" s="19">
        <f t="shared" si="5"/>
        <v>609734</v>
      </c>
    </row>
    <row r="165" spans="1:11" ht="22.5" x14ac:dyDescent="0.25">
      <c r="A165" s="4"/>
      <c r="B165" s="17" t="s">
        <v>64</v>
      </c>
      <c r="C165" s="37"/>
      <c r="D165" s="18"/>
      <c r="E165" s="17"/>
      <c r="F165" s="24"/>
      <c r="G165" s="17"/>
      <c r="H165" s="20"/>
      <c r="I165" s="17" t="s">
        <v>231</v>
      </c>
      <c r="J165" s="19">
        <v>102073</v>
      </c>
      <c r="K165" s="19">
        <f t="shared" si="5"/>
        <v>102073</v>
      </c>
    </row>
    <row r="166" spans="1:11" x14ac:dyDescent="0.25">
      <c r="A166" s="4"/>
      <c r="B166" s="17" t="s">
        <v>53</v>
      </c>
      <c r="C166" s="37"/>
      <c r="D166" s="18"/>
      <c r="E166" s="17"/>
      <c r="F166" s="24"/>
      <c r="G166" s="17"/>
      <c r="H166" s="20"/>
      <c r="I166" s="17" t="s">
        <v>231</v>
      </c>
      <c r="J166" s="19">
        <v>11991</v>
      </c>
      <c r="K166" s="19">
        <f t="shared" si="5"/>
        <v>11991</v>
      </c>
    </row>
    <row r="167" spans="1:11" x14ac:dyDescent="0.25">
      <c r="A167" s="4"/>
      <c r="B167" s="17" t="s">
        <v>65</v>
      </c>
      <c r="C167" s="37"/>
      <c r="D167" s="18"/>
      <c r="E167" s="17"/>
      <c r="F167" s="24"/>
      <c r="G167" s="17"/>
      <c r="H167" s="20"/>
      <c r="I167" s="17" t="s">
        <v>231</v>
      </c>
      <c r="J167" s="19">
        <v>135299</v>
      </c>
      <c r="K167" s="19">
        <f t="shared" si="5"/>
        <v>135299</v>
      </c>
    </row>
    <row r="168" spans="1:11" x14ac:dyDescent="0.25">
      <c r="A168" s="4"/>
      <c r="B168" s="17" t="s">
        <v>66</v>
      </c>
      <c r="C168" s="37"/>
      <c r="D168" s="18"/>
      <c r="E168" s="17"/>
      <c r="F168" s="24"/>
      <c r="G168" s="17"/>
      <c r="H168" s="20"/>
      <c r="I168" s="17" t="s">
        <v>231</v>
      </c>
      <c r="J168" s="19">
        <v>429553</v>
      </c>
      <c r="K168" s="19">
        <f t="shared" si="5"/>
        <v>429553</v>
      </c>
    </row>
    <row r="169" spans="1:11" x14ac:dyDescent="0.25">
      <c r="A169" s="4"/>
      <c r="B169" s="17" t="s">
        <v>67</v>
      </c>
      <c r="D169" s="18"/>
      <c r="E169" s="17"/>
      <c r="F169" s="24"/>
      <c r="G169" s="17"/>
      <c r="H169" s="20"/>
      <c r="I169" s="17" t="s">
        <v>231</v>
      </c>
      <c r="J169" s="19">
        <v>426424</v>
      </c>
      <c r="K169" s="19">
        <f t="shared" si="5"/>
        <v>426424</v>
      </c>
    </row>
    <row r="170" spans="1:11" x14ac:dyDescent="0.25">
      <c r="A170" s="4"/>
      <c r="B170" s="17" t="s">
        <v>68</v>
      </c>
      <c r="C170" s="37"/>
      <c r="D170" s="18"/>
      <c r="E170" s="17"/>
      <c r="F170" s="24"/>
      <c r="G170" s="17"/>
      <c r="H170" s="20"/>
      <c r="I170" s="17" t="s">
        <v>231</v>
      </c>
      <c r="J170" s="19">
        <v>72439</v>
      </c>
      <c r="K170" s="19">
        <f t="shared" si="5"/>
        <v>72439</v>
      </c>
    </row>
    <row r="171" spans="1:11" x14ac:dyDescent="0.25">
      <c r="A171" s="4"/>
      <c r="B171" s="17" t="s">
        <v>69</v>
      </c>
      <c r="D171" s="18"/>
      <c r="E171" s="17"/>
      <c r="F171" s="24"/>
      <c r="G171" s="17"/>
      <c r="H171" s="20"/>
      <c r="I171" s="17" t="s">
        <v>231</v>
      </c>
      <c r="J171" s="19">
        <v>3850106</v>
      </c>
      <c r="K171" s="19">
        <f t="shared" si="5"/>
        <v>3850106</v>
      </c>
    </row>
    <row r="172" spans="1:11" x14ac:dyDescent="0.25">
      <c r="A172" s="4"/>
      <c r="B172" s="17" t="s">
        <v>70</v>
      </c>
      <c r="D172" s="18"/>
      <c r="E172" s="17"/>
      <c r="F172" s="24"/>
      <c r="G172" s="17"/>
      <c r="H172" s="20"/>
      <c r="I172" s="17" t="s">
        <v>231</v>
      </c>
      <c r="J172" s="19">
        <v>3816045</v>
      </c>
      <c r="K172" s="19">
        <f t="shared" si="5"/>
        <v>3816045</v>
      </c>
    </row>
    <row r="173" spans="1:11" x14ac:dyDescent="0.25">
      <c r="A173" s="4"/>
      <c r="B173" s="17" t="s">
        <v>71</v>
      </c>
      <c r="D173" s="18"/>
      <c r="E173" s="17"/>
      <c r="F173" s="24"/>
      <c r="G173" s="17"/>
      <c r="H173" s="20"/>
      <c r="I173" s="17" t="s">
        <v>231</v>
      </c>
      <c r="J173" s="19">
        <v>9847</v>
      </c>
      <c r="K173" s="19">
        <f t="shared" si="5"/>
        <v>9847</v>
      </c>
    </row>
    <row r="174" spans="1:11" ht="22.5" x14ac:dyDescent="0.25">
      <c r="A174" s="4"/>
      <c r="B174" s="17" t="s">
        <v>72</v>
      </c>
      <c r="C174" s="37"/>
      <c r="D174" s="18"/>
      <c r="E174" s="17"/>
      <c r="F174" s="24"/>
      <c r="G174" s="17"/>
      <c r="H174" s="20"/>
      <c r="I174" s="17" t="s">
        <v>231</v>
      </c>
      <c r="J174" s="19">
        <v>138102</v>
      </c>
      <c r="K174" s="19">
        <f t="shared" si="5"/>
        <v>138102</v>
      </c>
    </row>
    <row r="175" spans="1:11" x14ac:dyDescent="0.25">
      <c r="A175" s="4"/>
      <c r="B175" s="17" t="s">
        <v>73</v>
      </c>
      <c r="D175" s="18"/>
      <c r="E175" s="17"/>
      <c r="F175" s="24"/>
      <c r="G175" s="17"/>
      <c r="H175" s="20"/>
      <c r="I175" s="17" t="s">
        <v>231</v>
      </c>
      <c r="J175" s="19">
        <v>572929</v>
      </c>
      <c r="K175" s="19">
        <f t="shared" si="5"/>
        <v>572929</v>
      </c>
    </row>
    <row r="176" spans="1:11" ht="22.5" x14ac:dyDescent="0.25">
      <c r="A176" s="4"/>
      <c r="B176" s="17" t="s">
        <v>74</v>
      </c>
      <c r="D176" s="18"/>
      <c r="E176" s="17"/>
      <c r="F176" s="24"/>
      <c r="G176" s="17"/>
      <c r="H176" s="20"/>
      <c r="I176" s="17" t="s">
        <v>231</v>
      </c>
      <c r="J176" s="19">
        <v>320</v>
      </c>
      <c r="K176" s="19">
        <f t="shared" si="5"/>
        <v>320</v>
      </c>
    </row>
    <row r="177" spans="1:11" x14ac:dyDescent="0.25">
      <c r="A177" s="4"/>
      <c r="B177" s="17" t="s">
        <v>54</v>
      </c>
      <c r="D177" s="18"/>
      <c r="E177" s="17"/>
      <c r="F177" s="24"/>
      <c r="G177" s="17"/>
      <c r="H177" s="20"/>
      <c r="I177" s="17" t="s">
        <v>231</v>
      </c>
      <c r="J177" s="19">
        <v>10458</v>
      </c>
      <c r="K177" s="19">
        <f t="shared" si="5"/>
        <v>10458</v>
      </c>
    </row>
    <row r="178" spans="1:11" x14ac:dyDescent="0.25">
      <c r="A178" s="4"/>
      <c r="B178" s="17" t="s">
        <v>75</v>
      </c>
      <c r="D178" s="18"/>
      <c r="E178" s="17"/>
      <c r="F178" s="24"/>
      <c r="G178" s="17"/>
      <c r="H178" s="20"/>
      <c r="I178" s="17" t="s">
        <v>231</v>
      </c>
      <c r="J178" s="19">
        <v>14213</v>
      </c>
      <c r="K178" s="19">
        <f t="shared" si="5"/>
        <v>14213</v>
      </c>
    </row>
    <row r="179" spans="1:11" ht="22.5" x14ac:dyDescent="0.25">
      <c r="A179" s="4"/>
      <c r="B179" s="17" t="s">
        <v>76</v>
      </c>
      <c r="D179" s="18"/>
      <c r="E179" s="17"/>
      <c r="F179" s="24"/>
      <c r="G179" s="17"/>
      <c r="H179" s="20"/>
      <c r="I179" s="17" t="s">
        <v>231</v>
      </c>
      <c r="J179" s="19">
        <v>462445</v>
      </c>
      <c r="K179" s="19">
        <f t="shared" si="5"/>
        <v>462445</v>
      </c>
    </row>
    <row r="180" spans="1:11" x14ac:dyDescent="0.25">
      <c r="A180" s="4"/>
      <c r="B180" s="17" t="s">
        <v>55</v>
      </c>
      <c r="C180" s="37"/>
      <c r="D180" s="18"/>
      <c r="E180" s="17"/>
      <c r="F180" s="24"/>
      <c r="G180" s="17"/>
      <c r="H180" s="20"/>
      <c r="I180" s="17" t="s">
        <v>231</v>
      </c>
      <c r="J180" s="19">
        <v>7492</v>
      </c>
      <c r="K180" s="19">
        <f t="shared" si="5"/>
        <v>7492</v>
      </c>
    </row>
    <row r="181" spans="1:11" ht="22.5" x14ac:dyDescent="0.25">
      <c r="A181" s="4"/>
      <c r="B181" s="17" t="s">
        <v>77</v>
      </c>
      <c r="C181" s="37"/>
      <c r="D181" s="18"/>
      <c r="E181" s="17"/>
      <c r="F181" s="24"/>
      <c r="G181" s="17"/>
      <c r="H181" s="20"/>
      <c r="I181" s="17" t="s">
        <v>231</v>
      </c>
      <c r="J181" s="19">
        <v>58813</v>
      </c>
      <c r="K181" s="19">
        <f t="shared" si="5"/>
        <v>58813</v>
      </c>
    </row>
    <row r="182" spans="1:11" ht="22.5" x14ac:dyDescent="0.25">
      <c r="A182" s="4"/>
      <c r="B182" s="17" t="s">
        <v>56</v>
      </c>
      <c r="C182" s="37"/>
      <c r="D182" s="18"/>
      <c r="E182" s="17"/>
      <c r="F182" s="24"/>
      <c r="G182" s="17"/>
      <c r="H182" s="20"/>
      <c r="I182" s="17" t="s">
        <v>231</v>
      </c>
      <c r="J182" s="19">
        <v>0</v>
      </c>
      <c r="K182" s="19">
        <f t="shared" si="5"/>
        <v>0</v>
      </c>
    </row>
    <row r="183" spans="1:11" x14ac:dyDescent="0.25">
      <c r="A183" s="4"/>
      <c r="B183" s="17" t="s">
        <v>78</v>
      </c>
      <c r="D183" s="18"/>
      <c r="E183" s="17"/>
      <c r="F183" s="24"/>
      <c r="G183" s="17"/>
      <c r="H183" s="20"/>
      <c r="I183" s="17" t="s">
        <v>231</v>
      </c>
      <c r="J183" s="19">
        <v>961999</v>
      </c>
      <c r="K183" s="19">
        <f t="shared" si="5"/>
        <v>961999</v>
      </c>
    </row>
    <row r="184" spans="1:11" x14ac:dyDescent="0.25">
      <c r="A184" s="4"/>
      <c r="B184" s="17" t="s">
        <v>79</v>
      </c>
      <c r="D184" s="18"/>
      <c r="E184" s="17"/>
      <c r="F184" s="24"/>
      <c r="G184" s="17"/>
      <c r="H184" s="20"/>
      <c r="I184" s="17" t="s">
        <v>231</v>
      </c>
      <c r="J184" s="19">
        <v>1151162</v>
      </c>
      <c r="K184" s="19">
        <f t="shared" si="5"/>
        <v>1151162</v>
      </c>
    </row>
    <row r="185" spans="1:11" x14ac:dyDescent="0.25">
      <c r="A185" s="4"/>
      <c r="B185" s="17" t="s">
        <v>80</v>
      </c>
      <c r="D185" s="18"/>
      <c r="E185" s="17"/>
      <c r="F185" s="24"/>
      <c r="G185" s="17"/>
      <c r="H185" s="20"/>
      <c r="I185" s="17" t="s">
        <v>231</v>
      </c>
      <c r="J185" s="19">
        <v>11588</v>
      </c>
      <c r="K185" s="19">
        <f t="shared" si="5"/>
        <v>11588</v>
      </c>
    </row>
    <row r="186" spans="1:11" x14ac:dyDescent="0.25">
      <c r="A186" s="4"/>
      <c r="B186" s="17" t="s">
        <v>81</v>
      </c>
      <c r="D186" s="18"/>
      <c r="E186" s="17"/>
      <c r="F186" s="24"/>
      <c r="G186" s="17"/>
      <c r="H186" s="20"/>
      <c r="I186" s="17" t="s">
        <v>231</v>
      </c>
      <c r="J186" s="19">
        <v>36321</v>
      </c>
      <c r="K186" s="19">
        <f t="shared" si="5"/>
        <v>36321</v>
      </c>
    </row>
    <row r="187" spans="1:11" x14ac:dyDescent="0.25">
      <c r="A187" s="4"/>
      <c r="B187" s="17" t="s">
        <v>82</v>
      </c>
      <c r="D187" s="18"/>
      <c r="E187" s="17"/>
      <c r="F187" s="24"/>
      <c r="G187" s="17"/>
      <c r="H187" s="20"/>
      <c r="I187" s="17" t="s">
        <v>231</v>
      </c>
      <c r="J187" s="19">
        <v>153654</v>
      </c>
      <c r="K187" s="19">
        <f t="shared" si="5"/>
        <v>153654</v>
      </c>
    </row>
    <row r="188" spans="1:11" x14ac:dyDescent="0.25">
      <c r="A188" s="4"/>
      <c r="B188" s="17" t="s">
        <v>83</v>
      </c>
      <c r="D188" s="18"/>
      <c r="E188" s="17"/>
      <c r="F188" s="24"/>
      <c r="G188" s="17"/>
      <c r="H188" s="20"/>
      <c r="I188" s="17" t="s">
        <v>231</v>
      </c>
      <c r="J188" s="19">
        <v>22450</v>
      </c>
      <c r="K188" s="19">
        <f t="shared" si="5"/>
        <v>22450</v>
      </c>
    </row>
    <row r="189" spans="1:11" x14ac:dyDescent="0.25">
      <c r="A189" s="4"/>
      <c r="B189" s="17" t="s">
        <v>84</v>
      </c>
      <c r="D189" s="18"/>
      <c r="E189" s="17"/>
      <c r="F189" s="24"/>
      <c r="G189" s="17"/>
      <c r="H189" s="20"/>
      <c r="I189" s="17" t="s">
        <v>231</v>
      </c>
      <c r="J189" s="19">
        <v>2501</v>
      </c>
      <c r="K189" s="19">
        <f t="shared" si="5"/>
        <v>2501</v>
      </c>
    </row>
    <row r="190" spans="1:11" x14ac:dyDescent="0.25">
      <c r="A190" s="4"/>
      <c r="B190" s="17" t="s">
        <v>227</v>
      </c>
      <c r="C190" s="37"/>
      <c r="D190" s="18"/>
      <c r="E190" s="17"/>
      <c r="F190" s="24"/>
      <c r="G190" s="17"/>
      <c r="H190" s="20"/>
      <c r="I190" s="17" t="s">
        <v>231</v>
      </c>
      <c r="J190" s="19">
        <v>15365</v>
      </c>
      <c r="K190" s="19">
        <f t="shared" si="5"/>
        <v>15365</v>
      </c>
    </row>
    <row r="191" spans="1:11" x14ac:dyDescent="0.25">
      <c r="A191" s="4"/>
      <c r="B191" s="17" t="s">
        <v>85</v>
      </c>
      <c r="D191" s="18"/>
      <c r="E191" s="17"/>
      <c r="F191" s="24"/>
      <c r="G191" s="17"/>
      <c r="H191" s="20"/>
      <c r="I191" s="17" t="s">
        <v>231</v>
      </c>
      <c r="J191" s="19">
        <v>2148593</v>
      </c>
      <c r="K191" s="19">
        <f t="shared" si="5"/>
        <v>2148593</v>
      </c>
    </row>
    <row r="192" spans="1:11" x14ac:dyDescent="0.25">
      <c r="A192" s="4"/>
      <c r="B192" s="17" t="s">
        <v>57</v>
      </c>
      <c r="D192" s="18"/>
      <c r="E192" s="17"/>
      <c r="F192" s="24"/>
      <c r="G192" s="17"/>
      <c r="H192" s="20"/>
      <c r="I192" s="17" t="s">
        <v>231</v>
      </c>
      <c r="J192" s="19">
        <v>4084</v>
      </c>
      <c r="K192" s="19">
        <f t="shared" si="5"/>
        <v>4084</v>
      </c>
    </row>
    <row r="193" spans="1:11" ht="22.5" x14ac:dyDescent="0.25">
      <c r="A193" s="4"/>
      <c r="B193" s="17" t="s">
        <v>86</v>
      </c>
      <c r="C193" s="37"/>
      <c r="D193" s="18"/>
      <c r="E193" s="17"/>
      <c r="F193" s="24"/>
      <c r="G193" s="17"/>
      <c r="H193" s="20"/>
      <c r="I193" s="17" t="s">
        <v>231</v>
      </c>
      <c r="J193" s="19">
        <v>813054</v>
      </c>
      <c r="K193" s="19">
        <f t="shared" si="5"/>
        <v>813054</v>
      </c>
    </row>
    <row r="194" spans="1:11" ht="22.5" x14ac:dyDescent="0.25">
      <c r="A194" s="4"/>
      <c r="B194" s="17" t="s">
        <v>87</v>
      </c>
      <c r="D194" s="18"/>
      <c r="E194" s="17"/>
      <c r="F194" s="24"/>
      <c r="G194" s="17"/>
      <c r="H194" s="20"/>
      <c r="I194" s="17" t="s">
        <v>231</v>
      </c>
      <c r="J194" s="19">
        <v>16151</v>
      </c>
      <c r="K194" s="19">
        <f t="shared" ref="K194:K223" si="6">+D194+F194+H194+J194</f>
        <v>16151</v>
      </c>
    </row>
    <row r="195" spans="1:11" ht="22.5" x14ac:dyDescent="0.25">
      <c r="A195" s="4"/>
      <c r="B195" s="17" t="s">
        <v>88</v>
      </c>
      <c r="D195" s="18"/>
      <c r="E195" s="17"/>
      <c r="F195" s="24"/>
      <c r="G195" s="17"/>
      <c r="H195" s="20"/>
      <c r="I195" s="17" t="s">
        <v>231</v>
      </c>
      <c r="J195" s="19">
        <v>96777</v>
      </c>
      <c r="K195" s="19">
        <f t="shared" si="6"/>
        <v>96777</v>
      </c>
    </row>
    <row r="196" spans="1:11" x14ac:dyDescent="0.25">
      <c r="A196" s="4"/>
      <c r="B196" s="17" t="s">
        <v>89</v>
      </c>
      <c r="D196" s="18"/>
      <c r="E196" s="17"/>
      <c r="F196" s="24"/>
      <c r="G196" s="17"/>
      <c r="H196" s="20"/>
      <c r="I196" s="17" t="s">
        <v>231</v>
      </c>
      <c r="J196" s="19">
        <v>1930064</v>
      </c>
      <c r="K196" s="19">
        <f t="shared" si="6"/>
        <v>1930064</v>
      </c>
    </row>
    <row r="197" spans="1:11" x14ac:dyDescent="0.25">
      <c r="A197" s="4"/>
      <c r="B197" s="17" t="s">
        <v>58</v>
      </c>
      <c r="C197" s="37"/>
      <c r="D197" s="18"/>
      <c r="E197" s="17"/>
      <c r="F197" s="24"/>
      <c r="G197" s="17"/>
      <c r="H197" s="20"/>
      <c r="I197" s="17" t="s">
        <v>231</v>
      </c>
      <c r="J197" s="19">
        <v>190806</v>
      </c>
      <c r="K197" s="19">
        <f t="shared" si="6"/>
        <v>190806</v>
      </c>
    </row>
    <row r="198" spans="1:11" ht="22.5" x14ac:dyDescent="0.25">
      <c r="A198" s="4"/>
      <c r="B198" s="17" t="s">
        <v>90</v>
      </c>
      <c r="D198" s="18"/>
      <c r="E198" s="17"/>
      <c r="F198" s="24"/>
      <c r="G198" s="17"/>
      <c r="H198" s="20"/>
      <c r="I198" s="17" t="s">
        <v>231</v>
      </c>
      <c r="J198" s="19">
        <v>17179</v>
      </c>
      <c r="K198" s="19">
        <f t="shared" si="6"/>
        <v>17179</v>
      </c>
    </row>
    <row r="199" spans="1:11" ht="22.5" x14ac:dyDescent="0.25">
      <c r="A199" s="4"/>
      <c r="B199" s="17" t="s">
        <v>91</v>
      </c>
      <c r="D199" s="18"/>
      <c r="E199" s="17"/>
      <c r="F199" s="24"/>
      <c r="G199" s="17"/>
      <c r="H199" s="20"/>
      <c r="I199" s="17" t="s">
        <v>231</v>
      </c>
      <c r="J199" s="19">
        <v>74089</v>
      </c>
      <c r="K199" s="19">
        <f t="shared" si="6"/>
        <v>74089</v>
      </c>
    </row>
    <row r="200" spans="1:11" x14ac:dyDescent="0.25">
      <c r="A200" s="4"/>
      <c r="B200" s="17" t="s">
        <v>92</v>
      </c>
      <c r="C200" s="37"/>
      <c r="D200" s="18"/>
      <c r="E200" s="17"/>
      <c r="F200" s="24"/>
      <c r="G200" s="17"/>
      <c r="H200" s="20"/>
      <c r="I200" s="17" t="s">
        <v>231</v>
      </c>
      <c r="J200" s="19">
        <v>1729752</v>
      </c>
      <c r="K200" s="19">
        <f t="shared" si="6"/>
        <v>1729752</v>
      </c>
    </row>
    <row r="201" spans="1:11" x14ac:dyDescent="0.25">
      <c r="A201" s="4"/>
      <c r="B201" s="17" t="s">
        <v>93</v>
      </c>
      <c r="D201" s="18"/>
      <c r="E201" s="17"/>
      <c r="F201" s="24"/>
      <c r="G201" s="17"/>
      <c r="H201" s="20"/>
      <c r="I201" s="17" t="s">
        <v>231</v>
      </c>
      <c r="J201" s="19">
        <v>23793</v>
      </c>
      <c r="K201" s="19">
        <f t="shared" si="6"/>
        <v>23793</v>
      </c>
    </row>
    <row r="202" spans="1:11" x14ac:dyDescent="0.25">
      <c r="A202" s="4"/>
      <c r="B202" s="17" t="s">
        <v>94</v>
      </c>
      <c r="D202" s="18"/>
      <c r="E202" s="17"/>
      <c r="F202" s="24"/>
      <c r="G202" s="17"/>
      <c r="H202" s="20"/>
      <c r="I202" s="17" t="s">
        <v>231</v>
      </c>
      <c r="J202" s="19">
        <v>1957329</v>
      </c>
      <c r="K202" s="19">
        <f t="shared" si="6"/>
        <v>1957329</v>
      </c>
    </row>
    <row r="203" spans="1:11" ht="22.5" x14ac:dyDescent="0.25">
      <c r="A203" s="4"/>
      <c r="B203" s="17" t="s">
        <v>95</v>
      </c>
      <c r="D203" s="18"/>
      <c r="E203" s="17"/>
      <c r="F203" s="24"/>
      <c r="G203" s="17"/>
      <c r="H203" s="20"/>
      <c r="I203" s="17" t="s">
        <v>231</v>
      </c>
      <c r="J203" s="19">
        <v>3632734</v>
      </c>
      <c r="K203" s="19">
        <f t="shared" si="6"/>
        <v>3632734</v>
      </c>
    </row>
    <row r="204" spans="1:11" ht="22.5" x14ac:dyDescent="0.25">
      <c r="A204" s="4"/>
      <c r="B204" s="17" t="s">
        <v>228</v>
      </c>
      <c r="C204" s="37"/>
      <c r="D204" s="18"/>
      <c r="E204" s="17"/>
      <c r="F204" s="24"/>
      <c r="G204" s="17"/>
      <c r="H204" s="20"/>
      <c r="I204" s="17" t="s">
        <v>231</v>
      </c>
      <c r="J204" s="19">
        <v>0</v>
      </c>
      <c r="K204" s="19">
        <f t="shared" si="6"/>
        <v>0</v>
      </c>
    </row>
    <row r="205" spans="1:11" ht="22.5" x14ac:dyDescent="0.25">
      <c r="A205" s="4"/>
      <c r="B205" s="17" t="s">
        <v>96</v>
      </c>
      <c r="C205" s="37"/>
      <c r="D205" s="18"/>
      <c r="E205" s="17"/>
      <c r="F205" s="24"/>
      <c r="G205" s="17"/>
      <c r="H205" s="20"/>
      <c r="I205" s="17" t="s">
        <v>231</v>
      </c>
      <c r="J205" s="19">
        <v>30627</v>
      </c>
      <c r="K205" s="19">
        <f t="shared" si="6"/>
        <v>30627</v>
      </c>
    </row>
    <row r="206" spans="1:11" ht="22.5" x14ac:dyDescent="0.25">
      <c r="A206" s="4"/>
      <c r="B206" s="17" t="s">
        <v>97</v>
      </c>
      <c r="C206" s="37"/>
      <c r="D206" s="18"/>
      <c r="E206" s="17"/>
      <c r="F206" s="24"/>
      <c r="G206" s="17"/>
      <c r="H206" s="20"/>
      <c r="I206" s="17" t="s">
        <v>231</v>
      </c>
      <c r="J206" s="19">
        <v>32126</v>
      </c>
      <c r="K206" s="19">
        <f t="shared" si="6"/>
        <v>32126</v>
      </c>
    </row>
    <row r="207" spans="1:11" ht="22.5" x14ac:dyDescent="0.25">
      <c r="A207" s="4"/>
      <c r="B207" s="17" t="s">
        <v>98</v>
      </c>
      <c r="D207" s="18"/>
      <c r="E207" s="17"/>
      <c r="F207" s="24"/>
      <c r="G207" s="17"/>
      <c r="H207" s="20"/>
      <c r="I207" s="17" t="s">
        <v>231</v>
      </c>
      <c r="J207" s="19">
        <v>661231</v>
      </c>
      <c r="K207" s="19">
        <f t="shared" si="6"/>
        <v>661231</v>
      </c>
    </row>
    <row r="208" spans="1:11" ht="22.5" x14ac:dyDescent="0.25">
      <c r="A208" s="4"/>
      <c r="B208" s="17" t="s">
        <v>233</v>
      </c>
      <c r="D208" s="18"/>
      <c r="E208" s="17"/>
      <c r="F208" s="24"/>
      <c r="G208" s="17"/>
      <c r="H208" s="20"/>
      <c r="I208" s="17" t="s">
        <v>231</v>
      </c>
      <c r="J208" s="19">
        <v>98138</v>
      </c>
      <c r="K208" s="19">
        <f t="shared" si="6"/>
        <v>98138</v>
      </c>
    </row>
    <row r="209" spans="1:11" ht="22.5" x14ac:dyDescent="0.25">
      <c r="A209" s="4"/>
      <c r="B209" s="17" t="s">
        <v>99</v>
      </c>
      <c r="D209" s="18"/>
      <c r="E209" s="17"/>
      <c r="F209" s="24"/>
      <c r="G209" s="17"/>
      <c r="H209" s="20"/>
      <c r="I209" s="17" t="s">
        <v>231</v>
      </c>
      <c r="J209" s="19">
        <v>149621.63</v>
      </c>
      <c r="K209" s="19">
        <f t="shared" si="6"/>
        <v>149621.63</v>
      </c>
    </row>
    <row r="210" spans="1:11" x14ac:dyDescent="0.25">
      <c r="A210" s="4"/>
      <c r="B210" s="17" t="s">
        <v>46</v>
      </c>
      <c r="C210" s="37"/>
      <c r="D210" s="18"/>
      <c r="E210" s="17"/>
      <c r="F210" s="24"/>
      <c r="G210" s="17"/>
      <c r="H210" s="20"/>
      <c r="I210" s="17" t="s">
        <v>231</v>
      </c>
      <c r="J210" s="19">
        <v>0</v>
      </c>
      <c r="K210" s="19">
        <f t="shared" si="6"/>
        <v>0</v>
      </c>
    </row>
    <row r="211" spans="1:11" x14ac:dyDescent="0.25">
      <c r="A211" s="4"/>
      <c r="B211" s="17" t="s">
        <v>47</v>
      </c>
      <c r="C211" s="37"/>
      <c r="D211" s="18"/>
      <c r="E211" s="17"/>
      <c r="F211" s="24"/>
      <c r="G211" s="17"/>
      <c r="H211" s="20"/>
      <c r="I211" s="17" t="s">
        <v>231</v>
      </c>
      <c r="J211" s="19">
        <v>366393</v>
      </c>
      <c r="K211" s="19">
        <f t="shared" si="6"/>
        <v>366393</v>
      </c>
    </row>
    <row r="212" spans="1:11" ht="22.5" x14ac:dyDescent="0.25">
      <c r="A212" s="4"/>
      <c r="B212" s="17" t="s">
        <v>48</v>
      </c>
      <c r="D212" s="18"/>
      <c r="E212" s="17"/>
      <c r="F212" s="24"/>
      <c r="G212" s="17"/>
      <c r="H212" s="20"/>
      <c r="I212" s="17" t="s">
        <v>231</v>
      </c>
      <c r="J212" s="19">
        <v>252</v>
      </c>
      <c r="K212" s="19">
        <f t="shared" si="6"/>
        <v>252</v>
      </c>
    </row>
    <row r="213" spans="1:11" ht="22.5" x14ac:dyDescent="0.25">
      <c r="A213" s="4"/>
      <c r="B213" s="17" t="s">
        <v>49</v>
      </c>
      <c r="D213" s="18"/>
      <c r="E213" s="17"/>
      <c r="F213" s="24"/>
      <c r="G213" s="17"/>
      <c r="H213" s="20"/>
      <c r="I213" s="17" t="s">
        <v>231</v>
      </c>
      <c r="J213" s="19">
        <v>12999</v>
      </c>
      <c r="K213" s="19">
        <f t="shared" si="6"/>
        <v>12999</v>
      </c>
    </row>
    <row r="214" spans="1:11" ht="22.5" x14ac:dyDescent="0.25">
      <c r="A214" s="4"/>
      <c r="B214" s="17" t="s">
        <v>50</v>
      </c>
      <c r="D214" s="18"/>
      <c r="E214" s="17"/>
      <c r="F214" s="24"/>
      <c r="G214" s="17"/>
      <c r="H214" s="20"/>
      <c r="I214" s="17" t="s">
        <v>231</v>
      </c>
      <c r="J214" s="19">
        <v>9404</v>
      </c>
      <c r="K214" s="19">
        <f t="shared" si="6"/>
        <v>9404</v>
      </c>
    </row>
    <row r="215" spans="1:11" x14ac:dyDescent="0.25">
      <c r="A215" s="4"/>
      <c r="B215" s="17" t="s">
        <v>100</v>
      </c>
      <c r="D215" s="18"/>
      <c r="E215" s="17"/>
      <c r="F215" s="24"/>
      <c r="G215" s="17"/>
      <c r="H215" s="20"/>
      <c r="I215" s="17" t="s">
        <v>231</v>
      </c>
      <c r="J215" s="19">
        <v>1266093</v>
      </c>
      <c r="K215" s="19">
        <f t="shared" si="6"/>
        <v>1266093</v>
      </c>
    </row>
    <row r="216" spans="1:11" x14ac:dyDescent="0.25">
      <c r="A216" s="4"/>
      <c r="B216" s="17" t="s">
        <v>101</v>
      </c>
      <c r="D216" s="18"/>
      <c r="E216" s="17"/>
      <c r="F216" s="24"/>
      <c r="G216" s="17"/>
      <c r="H216" s="20"/>
      <c r="I216" s="17" t="s">
        <v>231</v>
      </c>
      <c r="J216" s="19">
        <v>223869</v>
      </c>
      <c r="K216" s="19">
        <f t="shared" si="6"/>
        <v>223869</v>
      </c>
    </row>
    <row r="217" spans="1:11" x14ac:dyDescent="0.25">
      <c r="A217" s="4"/>
      <c r="B217" s="17" t="s">
        <v>51</v>
      </c>
      <c r="D217" s="18"/>
      <c r="E217" s="17"/>
      <c r="F217" s="24"/>
      <c r="G217" s="17"/>
      <c r="H217" s="20"/>
      <c r="I217" s="17" t="s">
        <v>231</v>
      </c>
      <c r="J217" s="19">
        <v>45494</v>
      </c>
      <c r="K217" s="19">
        <f t="shared" si="6"/>
        <v>45494</v>
      </c>
    </row>
    <row r="218" spans="1:11" x14ac:dyDescent="0.25">
      <c r="A218" s="4"/>
      <c r="B218" s="17" t="s">
        <v>102</v>
      </c>
      <c r="C218" s="37"/>
      <c r="D218" s="18"/>
      <c r="E218" s="17"/>
      <c r="F218" s="24"/>
      <c r="G218" s="17"/>
      <c r="H218" s="20"/>
      <c r="I218" s="17" t="s">
        <v>231</v>
      </c>
      <c r="J218" s="19">
        <v>7458</v>
      </c>
      <c r="K218" s="19">
        <f t="shared" si="6"/>
        <v>7458</v>
      </c>
    </row>
    <row r="219" spans="1:11" x14ac:dyDescent="0.25">
      <c r="A219" s="4"/>
      <c r="B219" s="17" t="s">
        <v>103</v>
      </c>
      <c r="C219" s="37"/>
      <c r="D219" s="18"/>
      <c r="E219" s="17"/>
      <c r="F219" s="24"/>
      <c r="G219" s="17"/>
      <c r="H219" s="20"/>
      <c r="I219" s="17" t="s">
        <v>231</v>
      </c>
      <c r="J219" s="19">
        <v>5597</v>
      </c>
      <c r="K219" s="19">
        <f t="shared" si="6"/>
        <v>5597</v>
      </c>
    </row>
    <row r="220" spans="1:11" ht="22.5" x14ac:dyDescent="0.25">
      <c r="A220" s="4"/>
      <c r="B220" s="17" t="s">
        <v>52</v>
      </c>
      <c r="C220" s="37"/>
      <c r="D220" s="18"/>
      <c r="E220" s="17"/>
      <c r="F220" s="24"/>
      <c r="G220" s="17"/>
      <c r="H220" s="20"/>
      <c r="I220" s="17" t="s">
        <v>231</v>
      </c>
      <c r="J220" s="19">
        <v>19193</v>
      </c>
      <c r="K220" s="19">
        <f t="shared" si="6"/>
        <v>19193</v>
      </c>
    </row>
    <row r="221" spans="1:11" x14ac:dyDescent="0.25">
      <c r="A221" s="4"/>
      <c r="B221" s="17" t="s">
        <v>104</v>
      </c>
      <c r="C221" s="37"/>
      <c r="D221" s="18"/>
      <c r="E221" s="17"/>
      <c r="F221" s="24"/>
      <c r="G221" s="17"/>
      <c r="H221" s="20"/>
      <c r="I221" s="17" t="s">
        <v>231</v>
      </c>
      <c r="J221" s="19">
        <v>34523</v>
      </c>
      <c r="K221" s="19">
        <f t="shared" si="6"/>
        <v>34523</v>
      </c>
    </row>
    <row r="222" spans="1:11" ht="22.5" x14ac:dyDescent="0.25">
      <c r="A222" s="4"/>
      <c r="B222" s="17" t="s">
        <v>229</v>
      </c>
      <c r="C222" s="37"/>
      <c r="D222" s="18"/>
      <c r="E222" s="17"/>
      <c r="F222" s="24"/>
      <c r="G222" s="17"/>
      <c r="H222" s="20"/>
      <c r="I222" s="17" t="s">
        <v>231</v>
      </c>
      <c r="J222" s="19">
        <v>4121</v>
      </c>
      <c r="K222" s="19">
        <f t="shared" si="6"/>
        <v>4121</v>
      </c>
    </row>
    <row r="223" spans="1:11" ht="22.5" x14ac:dyDescent="0.25">
      <c r="A223" s="4"/>
      <c r="B223" s="17" t="s">
        <v>230</v>
      </c>
      <c r="C223" s="37"/>
      <c r="D223" s="18"/>
      <c r="E223" s="17"/>
      <c r="F223" s="24"/>
      <c r="G223" s="17"/>
      <c r="H223" s="20"/>
      <c r="I223" s="17" t="s">
        <v>231</v>
      </c>
      <c r="J223" s="19">
        <v>106644</v>
      </c>
      <c r="K223" s="19">
        <f t="shared" si="6"/>
        <v>106644</v>
      </c>
    </row>
    <row r="224" spans="1:11" ht="15.75" thickBot="1" x14ac:dyDescent="0.3">
      <c r="A224" s="4"/>
      <c r="B224" s="17"/>
      <c r="C224" s="21"/>
      <c r="D224" s="18"/>
      <c r="E224" s="17"/>
      <c r="F224" s="24"/>
      <c r="G224" s="17"/>
      <c r="H224" s="20"/>
      <c r="I224" s="17"/>
      <c r="J224" s="20"/>
      <c r="K224" s="19"/>
    </row>
    <row r="225" spans="1:11" ht="16.5" thickTop="1" thickBot="1" x14ac:dyDescent="0.3">
      <c r="A225" s="22"/>
      <c r="B225" s="22" t="s">
        <v>59</v>
      </c>
      <c r="C225" s="23"/>
      <c r="D225" s="23">
        <f>+D12+D69+D80+D84+D90+D97+D153+D162</f>
        <v>4843371102.8099995</v>
      </c>
      <c r="E225" s="23"/>
      <c r="F225" s="23">
        <f>+F12+F69+F80+F84+F90+F97+F153+F162</f>
        <v>0</v>
      </c>
      <c r="G225" s="23"/>
      <c r="H225" s="23">
        <f>+H12+H69+H80+H84+H90+H97+H153+H162</f>
        <v>0</v>
      </c>
      <c r="I225" s="23"/>
      <c r="J225" s="23">
        <f>+J12+J69+J80+J84+J90+J97+J153+J162</f>
        <v>46841336.219999999</v>
      </c>
      <c r="K225" s="23">
        <f>+D225+F225+H225+J225</f>
        <v>4890212439.0299997</v>
      </c>
    </row>
    <row r="226" spans="1:11" ht="15.75" thickTop="1" x14ac:dyDescent="0.25">
      <c r="B226" s="17"/>
      <c r="C226" s="21"/>
    </row>
    <row r="227" spans="1:11" s="11" customFormat="1" x14ac:dyDescent="0.25">
      <c r="A227"/>
      <c r="B227" s="17"/>
      <c r="C227" s="21"/>
      <c r="E227"/>
      <c r="G227"/>
      <c r="I227"/>
    </row>
    <row r="228" spans="1:11" s="11" customFormat="1" x14ac:dyDescent="0.25">
      <c r="A228"/>
      <c r="B228" s="17"/>
      <c r="C228" s="21"/>
      <c r="E228"/>
      <c r="G228"/>
      <c r="I228"/>
    </row>
    <row r="229" spans="1:11" s="11" customFormat="1" x14ac:dyDescent="0.25">
      <c r="A229"/>
      <c r="B229" s="17"/>
      <c r="C229" s="21"/>
      <c r="E229"/>
      <c r="G229"/>
      <c r="I229"/>
    </row>
    <row r="230" spans="1:11" s="11" customFormat="1" x14ac:dyDescent="0.25">
      <c r="A230"/>
      <c r="B230" s="17"/>
      <c r="C230" s="21"/>
      <c r="E230"/>
      <c r="G230"/>
      <c r="I230"/>
    </row>
    <row r="231" spans="1:11" s="11" customFormat="1" x14ac:dyDescent="0.25">
      <c r="A231"/>
      <c r="B231" s="17"/>
      <c r="C231" s="21"/>
      <c r="E231"/>
      <c r="G231"/>
      <c r="I231"/>
    </row>
    <row r="232" spans="1:11" s="11" customFormat="1" x14ac:dyDescent="0.25">
      <c r="A232"/>
      <c r="B232" s="17"/>
      <c r="C232" s="21"/>
      <c r="E232"/>
      <c r="G232"/>
      <c r="I232"/>
    </row>
    <row r="233" spans="1:11" s="11" customFormat="1" x14ac:dyDescent="0.25">
      <c r="A233"/>
      <c r="B233" s="17"/>
      <c r="C233" s="21"/>
      <c r="E233"/>
      <c r="G233"/>
      <c r="I233"/>
    </row>
    <row r="234" spans="1:11" s="11" customFormat="1" x14ac:dyDescent="0.25">
      <c r="A234"/>
      <c r="B234" s="17"/>
      <c r="C234" s="21"/>
      <c r="E234"/>
      <c r="G234"/>
      <c r="I234"/>
    </row>
    <row r="235" spans="1:11" s="11" customFormat="1" x14ac:dyDescent="0.25">
      <c r="A235"/>
      <c r="B235" s="17"/>
      <c r="C235" s="21"/>
      <c r="E235"/>
      <c r="G235"/>
      <c r="I235"/>
    </row>
    <row r="236" spans="1:11" s="11" customFormat="1" x14ac:dyDescent="0.25">
      <c r="A236"/>
      <c r="B236" s="17"/>
      <c r="C236" s="21"/>
      <c r="E236"/>
      <c r="G236"/>
      <c r="I236"/>
    </row>
    <row r="237" spans="1:11" x14ac:dyDescent="0.25">
      <c r="B237" s="17"/>
    </row>
  </sheetData>
  <autoFilter ref="A11:K87" xr:uid="{00000000-0009-0000-0000-000000000000}"/>
  <mergeCells count="7">
    <mergeCell ref="K8:K9"/>
    <mergeCell ref="C2:I4"/>
    <mergeCell ref="I8:J8"/>
    <mergeCell ref="A8:B9"/>
    <mergeCell ref="C8:D8"/>
    <mergeCell ref="E8:F8"/>
    <mergeCell ref="G8:H8"/>
  </mergeCells>
  <conditionalFormatting sqref="B99:B151">
    <cfRule type="duplicateValues" dxfId="1" priority="3" stopIfTrue="1"/>
  </conditionalFormatting>
  <conditionalFormatting sqref="B163:B223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5" scale="70" fitToHeight="0" orientation="landscape" r:id="rId1"/>
  <rowBreaks count="8" manualBreakCount="8">
    <brk id="29" max="10" man="1"/>
    <brk id="54" max="10" man="1"/>
    <brk id="68" max="10" man="1"/>
    <brk id="88" max="10" man="1"/>
    <brk id="121" max="10" man="1"/>
    <brk id="151" max="10" man="1"/>
    <brk id="181" max="10" man="1"/>
    <brk id="21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9"/>
  <sheetViews>
    <sheetView view="pageBreakPreview" topLeftCell="A82" zoomScale="85" zoomScaleNormal="85" zoomScaleSheetLayoutView="85" workbookViewId="0">
      <selection activeCell="F84" sqref="E84:F84"/>
    </sheetView>
  </sheetViews>
  <sheetFormatPr baseColWidth="10" defaultRowHeight="15" x14ac:dyDescent="0.25"/>
  <cols>
    <col min="1" max="1" width="5" customWidth="1"/>
    <col min="2" max="2" width="39.5703125" customWidth="1"/>
    <col min="3" max="3" width="21.28515625" customWidth="1"/>
    <col min="4" max="4" width="21" style="11" bestFit="1" customWidth="1"/>
    <col min="5" max="5" width="21.28515625" customWidth="1"/>
    <col min="6" max="6" width="19.28515625" style="11" bestFit="1" customWidth="1"/>
    <col min="7" max="7" width="21.28515625" customWidth="1"/>
    <col min="8" max="8" width="19.28515625" style="11" bestFit="1" customWidth="1"/>
    <col min="9" max="9" width="21.28515625" customWidth="1"/>
    <col min="10" max="11" width="19.28515625" style="11" bestFit="1" customWidth="1"/>
  </cols>
  <sheetData>
    <row r="1" spans="1:11" ht="12.75" customHeight="1" x14ac:dyDescent="0.25">
      <c r="A1" s="1"/>
      <c r="B1" s="2"/>
      <c r="C1" s="2"/>
      <c r="D1" s="3"/>
      <c r="E1" s="2"/>
      <c r="F1" s="3"/>
      <c r="G1" s="2"/>
      <c r="H1" s="3"/>
      <c r="I1" s="2"/>
      <c r="J1" s="3"/>
      <c r="K1" s="3"/>
    </row>
    <row r="2" spans="1:11" ht="12.75" customHeight="1" x14ac:dyDescent="0.25">
      <c r="A2" s="4"/>
      <c r="B2" s="5"/>
      <c r="C2" s="53" t="s">
        <v>0</v>
      </c>
      <c r="D2" s="53"/>
      <c r="E2" s="53"/>
      <c r="F2" s="53"/>
      <c r="G2" s="53"/>
      <c r="H2" s="53"/>
      <c r="I2" s="53"/>
      <c r="J2" s="6" t="s">
        <v>1</v>
      </c>
      <c r="K2" s="7" t="s">
        <v>2</v>
      </c>
    </row>
    <row r="3" spans="1:11" ht="12.75" customHeight="1" x14ac:dyDescent="0.25">
      <c r="A3" s="4"/>
      <c r="B3" s="5"/>
      <c r="C3" s="53"/>
      <c r="D3" s="53"/>
      <c r="E3" s="53"/>
      <c r="F3" s="53"/>
      <c r="G3" s="53"/>
      <c r="H3" s="53"/>
      <c r="I3" s="53"/>
      <c r="J3" s="6" t="s">
        <v>3</v>
      </c>
      <c r="K3" s="8">
        <v>2018</v>
      </c>
    </row>
    <row r="4" spans="1:11" ht="12.75" customHeight="1" x14ac:dyDescent="0.25">
      <c r="A4" s="4"/>
      <c r="B4" s="5"/>
      <c r="C4" s="53"/>
      <c r="D4" s="53"/>
      <c r="E4" s="53"/>
      <c r="F4" s="53"/>
      <c r="G4" s="53"/>
      <c r="H4" s="53"/>
      <c r="I4" s="53"/>
      <c r="J4" s="6" t="s">
        <v>4</v>
      </c>
      <c r="K4" s="7" t="s">
        <v>371</v>
      </c>
    </row>
    <row r="5" spans="1:11" ht="12.75" customHeight="1" x14ac:dyDescent="0.25">
      <c r="A5" s="4"/>
      <c r="B5" s="5"/>
      <c r="C5" s="9"/>
      <c r="D5" s="10"/>
      <c r="E5" s="9"/>
      <c r="F5" s="10"/>
      <c r="G5" s="9"/>
      <c r="H5" s="10"/>
      <c r="I5" s="9"/>
      <c r="J5" s="10"/>
      <c r="K5" s="10"/>
    </row>
    <row r="6" spans="1:11" ht="6" customHeight="1" x14ac:dyDescent="0.25">
      <c r="D6"/>
      <c r="F6"/>
      <c r="H6"/>
      <c r="J6"/>
      <c r="K6"/>
    </row>
    <row r="7" spans="1:11" ht="15.75" thickBot="1" x14ac:dyDescent="0.3">
      <c r="A7" s="25"/>
      <c r="B7" s="25"/>
      <c r="C7" s="25"/>
      <c r="D7" s="26"/>
      <c r="E7" s="25"/>
      <c r="F7" s="26"/>
      <c r="G7" s="25"/>
      <c r="H7" s="26"/>
      <c r="I7" s="25"/>
      <c r="J7" s="26"/>
      <c r="K7" s="26"/>
    </row>
    <row r="8" spans="1:11" ht="15.75" thickBot="1" x14ac:dyDescent="0.3">
      <c r="A8" s="56" t="s">
        <v>5</v>
      </c>
      <c r="B8" s="57"/>
      <c r="C8" s="54" t="s">
        <v>6</v>
      </c>
      <c r="D8" s="60"/>
      <c r="E8" s="55" t="s">
        <v>7</v>
      </c>
      <c r="F8" s="55"/>
      <c r="G8" s="54" t="s">
        <v>8</v>
      </c>
      <c r="H8" s="55"/>
      <c r="I8" s="54" t="s">
        <v>9</v>
      </c>
      <c r="J8" s="55"/>
      <c r="K8" s="51" t="s">
        <v>10</v>
      </c>
    </row>
    <row r="9" spans="1:11" ht="15" customHeight="1" thickBot="1" x14ac:dyDescent="0.3">
      <c r="A9" s="58"/>
      <c r="B9" s="59"/>
      <c r="C9" s="29" t="s">
        <v>11</v>
      </c>
      <c r="D9" s="30" t="s">
        <v>12</v>
      </c>
      <c r="E9" s="28" t="s">
        <v>11</v>
      </c>
      <c r="F9" s="29" t="s">
        <v>12</v>
      </c>
      <c r="G9" s="28" t="s">
        <v>11</v>
      </c>
      <c r="H9" s="29" t="s">
        <v>12</v>
      </c>
      <c r="I9" s="28" t="s">
        <v>11</v>
      </c>
      <c r="J9" s="29" t="s">
        <v>12</v>
      </c>
      <c r="K9" s="52"/>
    </row>
    <row r="10" spans="1:11" x14ac:dyDescent="0.25">
      <c r="A10" s="25"/>
      <c r="B10" s="25"/>
      <c r="C10" s="25"/>
      <c r="D10" s="26"/>
      <c r="E10" s="25"/>
      <c r="F10" s="26"/>
      <c r="G10" s="25"/>
      <c r="H10" s="26"/>
      <c r="I10" s="25"/>
      <c r="J10" s="26"/>
      <c r="K10" s="26"/>
    </row>
    <row r="12" spans="1:11" x14ac:dyDescent="0.25">
      <c r="A12" s="31" t="s">
        <v>368</v>
      </c>
      <c r="B12" s="32"/>
      <c r="C12" s="33"/>
      <c r="D12" s="34">
        <v>9814639821.2799988</v>
      </c>
      <c r="E12" s="32"/>
      <c r="F12" s="35">
        <f>+F13+F108+F119+F126</f>
        <v>191839009.41999999</v>
      </c>
      <c r="G12" s="32"/>
      <c r="H12" s="35">
        <f>+H13+H108+H119+H126</f>
        <v>3578518.18</v>
      </c>
      <c r="I12" s="32"/>
      <c r="J12" s="35">
        <f>+J13+J108+J119+J126</f>
        <v>0</v>
      </c>
      <c r="K12" s="35">
        <f>+K13+K108+K119+K126</f>
        <v>10010057348.879997</v>
      </c>
    </row>
    <row r="13" spans="1:11" x14ac:dyDescent="0.25">
      <c r="A13" s="12" t="s">
        <v>238</v>
      </c>
      <c r="B13" s="13"/>
      <c r="C13" s="14"/>
      <c r="D13" s="15">
        <v>9654928649.5299988</v>
      </c>
      <c r="E13" s="13"/>
      <c r="F13" s="15">
        <f>SUM(F14:F107)</f>
        <v>191839009.41999999</v>
      </c>
      <c r="G13" s="13"/>
      <c r="H13" s="15">
        <f>SUM(H14:H107)</f>
        <v>3578518.18</v>
      </c>
      <c r="I13" s="13"/>
      <c r="J13" s="15">
        <f>SUM(J14:J107)</f>
        <v>0</v>
      </c>
      <c r="K13" s="15">
        <f>SUM(K14:K107)</f>
        <v>9850346177.1299973</v>
      </c>
    </row>
    <row r="14" spans="1:11" ht="22.5" x14ac:dyDescent="0.25">
      <c r="A14" s="4"/>
      <c r="B14" s="17" t="s">
        <v>144</v>
      </c>
      <c r="C14" s="17" t="s">
        <v>13</v>
      </c>
      <c r="D14" s="24">
        <v>0</v>
      </c>
      <c r="E14" s="17"/>
      <c r="F14" s="24"/>
      <c r="G14" s="24"/>
      <c r="H14" s="24"/>
      <c r="I14" s="17"/>
      <c r="J14" s="19"/>
      <c r="K14" s="19">
        <f>+D14+F14+H14+J14</f>
        <v>0</v>
      </c>
    </row>
    <row r="15" spans="1:11" ht="22.5" x14ac:dyDescent="0.25">
      <c r="A15" s="4"/>
      <c r="B15" s="17" t="s">
        <v>145</v>
      </c>
      <c r="C15" s="17" t="s">
        <v>13</v>
      </c>
      <c r="D15" s="24">
        <v>0</v>
      </c>
      <c r="E15" s="17"/>
      <c r="F15" s="24"/>
      <c r="G15" s="24"/>
      <c r="H15" s="24"/>
      <c r="I15" s="17"/>
      <c r="J15" s="19"/>
      <c r="K15" s="19">
        <f t="shared" ref="K15:K78" si="0">+D15+F15+H15+J15</f>
        <v>0</v>
      </c>
    </row>
    <row r="16" spans="1:11" ht="22.5" x14ac:dyDescent="0.25">
      <c r="A16" s="4"/>
      <c r="B16" s="17" t="s">
        <v>146</v>
      </c>
      <c r="C16" s="17" t="s">
        <v>13</v>
      </c>
      <c r="D16" s="24">
        <v>0</v>
      </c>
      <c r="E16" s="17"/>
      <c r="F16" s="24"/>
      <c r="G16" s="24"/>
      <c r="H16" s="24"/>
      <c r="I16" s="17"/>
      <c r="J16" s="19"/>
      <c r="K16" s="19">
        <f t="shared" si="0"/>
        <v>0</v>
      </c>
    </row>
    <row r="17" spans="1:11" ht="22.5" x14ac:dyDescent="0.25">
      <c r="A17" s="4"/>
      <c r="B17" s="17" t="s">
        <v>147</v>
      </c>
      <c r="C17" s="17" t="s">
        <v>13</v>
      </c>
      <c r="D17" s="24">
        <v>10555459.529999999</v>
      </c>
      <c r="E17" s="17"/>
      <c r="F17" s="24"/>
      <c r="G17" s="24"/>
      <c r="H17" s="24"/>
      <c r="I17" s="17"/>
      <c r="J17" s="19"/>
      <c r="K17" s="19">
        <f t="shared" si="0"/>
        <v>10555459.529999999</v>
      </c>
    </row>
    <row r="18" spans="1:11" ht="22.5" x14ac:dyDescent="0.25">
      <c r="A18" s="4"/>
      <c r="B18" s="17" t="s">
        <v>239</v>
      </c>
      <c r="C18" s="17" t="s">
        <v>13</v>
      </c>
      <c r="D18" s="24">
        <v>7651857.54</v>
      </c>
      <c r="E18" s="17"/>
      <c r="F18" s="24"/>
      <c r="G18" s="24"/>
      <c r="H18" s="24"/>
      <c r="I18" s="17"/>
      <c r="J18" s="19"/>
      <c r="K18" s="19">
        <f t="shared" si="0"/>
        <v>7651857.54</v>
      </c>
    </row>
    <row r="19" spans="1:11" ht="22.5" x14ac:dyDescent="0.25">
      <c r="A19" s="4"/>
      <c r="B19" s="17" t="s">
        <v>148</v>
      </c>
      <c r="C19" s="17" t="s">
        <v>13</v>
      </c>
      <c r="D19" s="24">
        <v>0</v>
      </c>
      <c r="E19" s="17"/>
      <c r="F19" s="24"/>
      <c r="G19" s="24"/>
      <c r="H19" s="24"/>
      <c r="I19" s="17"/>
      <c r="J19" s="19"/>
      <c r="K19" s="19">
        <f t="shared" si="0"/>
        <v>0</v>
      </c>
    </row>
    <row r="20" spans="1:11" ht="22.5" x14ac:dyDescent="0.25">
      <c r="A20" s="4"/>
      <c r="B20" s="17" t="s">
        <v>149</v>
      </c>
      <c r="C20" s="17" t="s">
        <v>13</v>
      </c>
      <c r="D20" s="24">
        <v>29374888.77</v>
      </c>
      <c r="E20" s="17"/>
      <c r="F20" s="24"/>
      <c r="G20" s="24"/>
      <c r="H20" s="24"/>
      <c r="I20" s="17"/>
      <c r="J20" s="19"/>
      <c r="K20" s="19">
        <f t="shared" si="0"/>
        <v>29374888.77</v>
      </c>
    </row>
    <row r="21" spans="1:11" ht="22.5" x14ac:dyDescent="0.25">
      <c r="A21" s="4"/>
      <c r="B21" s="17" t="s">
        <v>150</v>
      </c>
      <c r="C21" s="17" t="s">
        <v>13</v>
      </c>
      <c r="D21" s="24">
        <v>0</v>
      </c>
      <c r="E21" s="17"/>
      <c r="F21" s="24"/>
      <c r="G21" s="24"/>
      <c r="H21" s="24"/>
      <c r="I21" s="17"/>
      <c r="J21" s="19"/>
      <c r="K21" s="19">
        <f t="shared" si="0"/>
        <v>0</v>
      </c>
    </row>
    <row r="22" spans="1:11" ht="22.5" x14ac:dyDescent="0.25">
      <c r="A22" s="4"/>
      <c r="B22" s="17" t="s">
        <v>151</v>
      </c>
      <c r="C22" s="17" t="s">
        <v>13</v>
      </c>
      <c r="D22" s="24">
        <v>150000000</v>
      </c>
      <c r="E22" s="17"/>
      <c r="F22" s="24"/>
      <c r="G22" s="24"/>
      <c r="H22" s="24"/>
      <c r="I22" s="17"/>
      <c r="J22" s="19"/>
      <c r="K22" s="19">
        <f t="shared" si="0"/>
        <v>150000000</v>
      </c>
    </row>
    <row r="23" spans="1:11" ht="22.5" x14ac:dyDescent="0.25">
      <c r="A23" s="4"/>
      <c r="B23" s="17" t="s">
        <v>152</v>
      </c>
      <c r="C23" s="17" t="s">
        <v>13</v>
      </c>
      <c r="D23" s="24">
        <v>18045000</v>
      </c>
      <c r="E23" s="17"/>
      <c r="F23" s="24"/>
      <c r="G23" s="24"/>
      <c r="H23" s="24"/>
      <c r="I23" s="17"/>
      <c r="J23" s="19"/>
      <c r="K23" s="19">
        <f t="shared" si="0"/>
        <v>18045000</v>
      </c>
    </row>
    <row r="24" spans="1:11" ht="22.5" x14ac:dyDescent="0.25">
      <c r="A24" s="4"/>
      <c r="B24" s="17" t="s">
        <v>240</v>
      </c>
      <c r="C24" s="17" t="s">
        <v>13</v>
      </c>
      <c r="D24" s="24">
        <v>5921276.7999999998</v>
      </c>
      <c r="E24" s="17"/>
      <c r="F24" s="24"/>
      <c r="G24" s="24"/>
      <c r="H24" s="24"/>
      <c r="I24" s="17"/>
      <c r="J24" s="19"/>
      <c r="K24" s="19">
        <f t="shared" si="0"/>
        <v>5921276.7999999998</v>
      </c>
    </row>
    <row r="25" spans="1:11" ht="22.5" x14ac:dyDescent="0.25">
      <c r="A25" s="4"/>
      <c r="B25" s="17" t="s">
        <v>241</v>
      </c>
      <c r="C25" s="17" t="s">
        <v>13</v>
      </c>
      <c r="D25" s="24">
        <v>104343379.74000001</v>
      </c>
      <c r="E25" s="17"/>
      <c r="F25" s="24"/>
      <c r="G25" s="24"/>
      <c r="H25" s="24"/>
      <c r="I25" s="17"/>
      <c r="J25" s="19"/>
      <c r="K25" s="19">
        <f t="shared" si="0"/>
        <v>104343379.74000001</v>
      </c>
    </row>
    <row r="26" spans="1:11" ht="22.5" x14ac:dyDescent="0.25">
      <c r="A26" s="4"/>
      <c r="B26" s="17" t="s">
        <v>242</v>
      </c>
      <c r="C26" s="17" t="s">
        <v>13</v>
      </c>
      <c r="D26" s="24">
        <v>58741174.890000001</v>
      </c>
      <c r="E26" s="17"/>
      <c r="F26" s="24"/>
      <c r="G26" s="24"/>
      <c r="H26" s="24"/>
      <c r="I26" s="17"/>
      <c r="J26" s="19"/>
      <c r="K26" s="19">
        <f t="shared" si="0"/>
        <v>58741174.890000001</v>
      </c>
    </row>
    <row r="27" spans="1:11" ht="22.5" x14ac:dyDescent="0.25">
      <c r="A27" s="4"/>
      <c r="B27" s="17" t="s">
        <v>243</v>
      </c>
      <c r="C27" s="17" t="s">
        <v>13</v>
      </c>
      <c r="D27" s="24">
        <v>53000000</v>
      </c>
      <c r="E27" s="17"/>
      <c r="F27" s="24"/>
      <c r="G27" s="24"/>
      <c r="H27" s="24"/>
      <c r="I27" s="17"/>
      <c r="J27" s="19"/>
      <c r="K27" s="19">
        <f t="shared" si="0"/>
        <v>53000000</v>
      </c>
    </row>
    <row r="28" spans="1:11" ht="22.5" x14ac:dyDescent="0.25">
      <c r="A28" s="4"/>
      <c r="B28" s="17" t="s">
        <v>244</v>
      </c>
      <c r="C28" s="17" t="s">
        <v>13</v>
      </c>
      <c r="D28" s="24">
        <v>0</v>
      </c>
      <c r="E28" s="17"/>
      <c r="F28" s="24"/>
      <c r="G28" s="24"/>
      <c r="H28" s="24"/>
      <c r="I28" s="17"/>
      <c r="J28" s="19"/>
      <c r="K28" s="19">
        <f t="shared" si="0"/>
        <v>0</v>
      </c>
    </row>
    <row r="29" spans="1:11" ht="39" customHeight="1" x14ac:dyDescent="0.25">
      <c r="A29" s="4"/>
      <c r="B29" s="17" t="s">
        <v>245</v>
      </c>
      <c r="C29" s="17" t="s">
        <v>13</v>
      </c>
      <c r="D29" s="24">
        <v>22328042.309999999</v>
      </c>
      <c r="E29" s="17"/>
      <c r="F29" s="24"/>
      <c r="G29" s="24"/>
      <c r="H29" s="24"/>
      <c r="I29" s="17"/>
      <c r="J29" s="19"/>
      <c r="K29" s="19">
        <f t="shared" si="0"/>
        <v>22328042.309999999</v>
      </c>
    </row>
    <row r="30" spans="1:11" ht="39" customHeight="1" x14ac:dyDescent="0.25">
      <c r="A30" s="4"/>
      <c r="B30" s="17" t="s">
        <v>246</v>
      </c>
      <c r="C30" s="17" t="s">
        <v>13</v>
      </c>
      <c r="D30" s="24">
        <v>16294744.919999998</v>
      </c>
      <c r="E30" s="17"/>
      <c r="F30" s="24"/>
      <c r="G30" s="24"/>
      <c r="H30" s="24"/>
      <c r="I30" s="17"/>
      <c r="J30" s="19"/>
      <c r="K30" s="19">
        <f t="shared" si="0"/>
        <v>16294744.919999998</v>
      </c>
    </row>
    <row r="31" spans="1:11" ht="22.5" x14ac:dyDescent="0.25">
      <c r="A31" s="4"/>
      <c r="B31" s="17" t="s">
        <v>153</v>
      </c>
      <c r="C31" s="17" t="s">
        <v>13</v>
      </c>
      <c r="D31" s="24">
        <v>99172075.999999896</v>
      </c>
      <c r="E31" s="17"/>
      <c r="F31" s="24"/>
      <c r="G31" s="24"/>
      <c r="H31" s="24"/>
      <c r="I31" s="17"/>
      <c r="J31" s="19"/>
      <c r="K31" s="19">
        <f t="shared" si="0"/>
        <v>99172075.999999896</v>
      </c>
    </row>
    <row r="32" spans="1:11" ht="22.5" x14ac:dyDescent="0.25">
      <c r="A32" s="4"/>
      <c r="B32" s="17" t="s">
        <v>154</v>
      </c>
      <c r="C32" s="17" t="s">
        <v>13</v>
      </c>
      <c r="D32" s="24">
        <v>1055169208</v>
      </c>
      <c r="E32" s="17"/>
      <c r="F32" s="24"/>
      <c r="G32" s="24"/>
      <c r="H32" s="24"/>
      <c r="I32" s="17"/>
      <c r="J32" s="19"/>
      <c r="K32" s="19">
        <f t="shared" si="0"/>
        <v>1055169208</v>
      </c>
    </row>
    <row r="33" spans="1:11" ht="22.5" x14ac:dyDescent="0.25">
      <c r="A33" s="4"/>
      <c r="B33" s="17" t="s">
        <v>155</v>
      </c>
      <c r="C33" s="17" t="s">
        <v>13</v>
      </c>
      <c r="D33" s="24">
        <v>71483286</v>
      </c>
      <c r="E33" s="17"/>
      <c r="F33" s="24"/>
      <c r="G33" s="24"/>
      <c r="H33" s="24"/>
      <c r="I33" s="17"/>
      <c r="J33" s="19"/>
      <c r="K33" s="19">
        <f t="shared" si="0"/>
        <v>71483286</v>
      </c>
    </row>
    <row r="34" spans="1:11" ht="22.5" x14ac:dyDescent="0.25">
      <c r="A34" s="4"/>
      <c r="B34" s="17" t="s">
        <v>156</v>
      </c>
      <c r="C34" s="17" t="s">
        <v>13</v>
      </c>
      <c r="D34" s="24">
        <v>518242170</v>
      </c>
      <c r="E34" s="17"/>
      <c r="F34" s="24"/>
      <c r="G34" s="24"/>
      <c r="H34" s="24"/>
      <c r="I34" s="17"/>
      <c r="J34" s="19"/>
      <c r="K34" s="19">
        <f t="shared" si="0"/>
        <v>518242170</v>
      </c>
    </row>
    <row r="35" spans="1:11" ht="22.5" x14ac:dyDescent="0.25">
      <c r="A35" s="4"/>
      <c r="B35" s="17" t="s">
        <v>157</v>
      </c>
      <c r="C35" s="17" t="s">
        <v>13</v>
      </c>
      <c r="D35" s="24">
        <v>474945300</v>
      </c>
      <c r="E35" s="17"/>
      <c r="F35" s="24"/>
      <c r="G35" s="24"/>
      <c r="H35" s="24"/>
      <c r="I35" s="17"/>
      <c r="J35" s="19"/>
      <c r="K35" s="19">
        <f t="shared" si="0"/>
        <v>474945300</v>
      </c>
    </row>
    <row r="36" spans="1:11" ht="22.5" x14ac:dyDescent="0.25">
      <c r="A36" s="4"/>
      <c r="B36" s="17" t="s">
        <v>158</v>
      </c>
      <c r="C36" s="17" t="s">
        <v>13</v>
      </c>
      <c r="D36" s="24">
        <v>73894092</v>
      </c>
      <c r="E36" s="17"/>
      <c r="F36" s="24"/>
      <c r="G36" s="24"/>
      <c r="H36" s="24"/>
      <c r="I36" s="17"/>
      <c r="J36" s="19"/>
      <c r="K36" s="19">
        <f t="shared" si="0"/>
        <v>73894092</v>
      </c>
    </row>
    <row r="37" spans="1:11" ht="36" customHeight="1" x14ac:dyDescent="0.25">
      <c r="A37" s="4"/>
      <c r="B37" s="17" t="s">
        <v>159</v>
      </c>
      <c r="C37" s="17" t="s">
        <v>13</v>
      </c>
      <c r="D37" s="24">
        <v>43813908</v>
      </c>
      <c r="E37" s="17"/>
      <c r="F37" s="24"/>
      <c r="G37" s="24"/>
      <c r="H37" s="24"/>
      <c r="I37" s="17"/>
      <c r="J37" s="19"/>
      <c r="K37" s="19">
        <f t="shared" si="0"/>
        <v>43813908</v>
      </c>
    </row>
    <row r="38" spans="1:11" ht="22.5" x14ac:dyDescent="0.25">
      <c r="A38" s="4"/>
      <c r="B38" s="17" t="s">
        <v>160</v>
      </c>
      <c r="C38" s="17" t="s">
        <v>13</v>
      </c>
      <c r="D38" s="24">
        <v>13620018</v>
      </c>
      <c r="E38" s="17"/>
      <c r="F38" s="24"/>
      <c r="G38" s="24"/>
      <c r="H38" s="24"/>
      <c r="I38" s="17"/>
      <c r="J38" s="19"/>
      <c r="K38" s="19">
        <f t="shared" si="0"/>
        <v>13620018</v>
      </c>
    </row>
    <row r="39" spans="1:11" ht="22.5" x14ac:dyDescent="0.25">
      <c r="A39" s="4"/>
      <c r="B39" s="17" t="s">
        <v>161</v>
      </c>
      <c r="C39" s="17" t="s">
        <v>13</v>
      </c>
      <c r="D39" s="24">
        <v>19757146</v>
      </c>
      <c r="E39" s="17"/>
      <c r="F39" s="24"/>
      <c r="G39" s="24"/>
      <c r="H39" s="24"/>
      <c r="I39" s="17"/>
      <c r="J39" s="19"/>
      <c r="K39" s="19">
        <f t="shared" si="0"/>
        <v>19757146</v>
      </c>
    </row>
    <row r="40" spans="1:11" ht="22.5" x14ac:dyDescent="0.25">
      <c r="B40" s="17" t="s">
        <v>162</v>
      </c>
      <c r="C40" s="17" t="s">
        <v>13</v>
      </c>
      <c r="D40" s="24">
        <v>28129558</v>
      </c>
      <c r="E40" s="17"/>
      <c r="F40" s="24"/>
      <c r="G40" s="24"/>
      <c r="H40" s="24"/>
      <c r="I40" s="17"/>
      <c r="J40" s="19"/>
      <c r="K40" s="19">
        <f t="shared" si="0"/>
        <v>28129558</v>
      </c>
    </row>
    <row r="41" spans="1:11" ht="22.5" x14ac:dyDescent="0.25">
      <c r="B41" s="17" t="s">
        <v>163</v>
      </c>
      <c r="C41" s="17" t="s">
        <v>13</v>
      </c>
      <c r="D41" s="24">
        <v>87024113.999999985</v>
      </c>
      <c r="E41" s="17" t="s">
        <v>16</v>
      </c>
      <c r="F41" s="24">
        <v>34871052</v>
      </c>
      <c r="G41" s="24"/>
      <c r="H41" s="24"/>
      <c r="I41" s="17"/>
      <c r="J41" s="19"/>
      <c r="K41" s="19">
        <f t="shared" si="0"/>
        <v>121895165.99999999</v>
      </c>
    </row>
    <row r="42" spans="1:11" ht="22.5" x14ac:dyDescent="0.25">
      <c r="A42" s="4"/>
      <c r="B42" s="17" t="s">
        <v>164</v>
      </c>
      <c r="C42" s="17" t="s">
        <v>13</v>
      </c>
      <c r="D42" s="24">
        <v>287391786</v>
      </c>
      <c r="E42" s="17"/>
      <c r="F42" s="24"/>
      <c r="G42" s="24"/>
      <c r="H42" s="24"/>
      <c r="I42" s="17"/>
      <c r="J42" s="19"/>
      <c r="K42" s="19">
        <f t="shared" si="0"/>
        <v>287391786</v>
      </c>
    </row>
    <row r="43" spans="1:11" ht="22.5" x14ac:dyDescent="0.25">
      <c r="A43" s="4"/>
      <c r="B43" s="17" t="s">
        <v>165</v>
      </c>
      <c r="C43" s="17" t="s">
        <v>13</v>
      </c>
      <c r="D43" s="24">
        <v>294273675.36000001</v>
      </c>
      <c r="E43" s="17"/>
      <c r="F43" s="24"/>
      <c r="G43" s="24"/>
      <c r="H43" s="24"/>
      <c r="I43" s="17"/>
      <c r="J43" s="19"/>
      <c r="K43" s="19">
        <f t="shared" si="0"/>
        <v>294273675.36000001</v>
      </c>
    </row>
    <row r="44" spans="1:11" ht="22.5" x14ac:dyDescent="0.25">
      <c r="A44" s="4"/>
      <c r="B44" s="17" t="s">
        <v>166</v>
      </c>
      <c r="C44" s="17" t="s">
        <v>13</v>
      </c>
      <c r="D44" s="24">
        <v>2695075587.6399994</v>
      </c>
      <c r="E44" s="17"/>
      <c r="F44" s="24"/>
      <c r="G44" s="24"/>
      <c r="H44" s="24"/>
      <c r="I44" s="17"/>
      <c r="J44" s="19"/>
      <c r="K44" s="19">
        <f t="shared" si="0"/>
        <v>2695075587.6399994</v>
      </c>
    </row>
    <row r="45" spans="1:11" ht="22.5" x14ac:dyDescent="0.25">
      <c r="A45" s="4"/>
      <c r="B45" s="17" t="s">
        <v>167</v>
      </c>
      <c r="C45" s="17" t="s">
        <v>13</v>
      </c>
      <c r="D45" s="24">
        <v>2880696</v>
      </c>
      <c r="E45" s="17"/>
      <c r="F45" s="24"/>
      <c r="G45" s="24"/>
      <c r="H45" s="24"/>
      <c r="I45" s="17"/>
      <c r="J45" s="19"/>
      <c r="K45" s="19">
        <f t="shared" si="0"/>
        <v>2880696</v>
      </c>
    </row>
    <row r="46" spans="1:11" ht="22.5" x14ac:dyDescent="0.25">
      <c r="A46" s="4"/>
      <c r="B46" s="17" t="s">
        <v>168</v>
      </c>
      <c r="C46" s="17" t="s">
        <v>13</v>
      </c>
      <c r="D46" s="24">
        <v>32497416</v>
      </c>
      <c r="E46" s="17"/>
      <c r="F46" s="24"/>
      <c r="G46" s="24"/>
      <c r="H46" s="24"/>
      <c r="I46" s="17"/>
      <c r="J46" s="19"/>
      <c r="K46" s="19">
        <f t="shared" si="0"/>
        <v>32497416</v>
      </c>
    </row>
    <row r="47" spans="1:11" ht="22.5" x14ac:dyDescent="0.25">
      <c r="A47" s="4"/>
      <c r="B47" s="17" t="s">
        <v>169</v>
      </c>
      <c r="C47" s="17" t="s">
        <v>13</v>
      </c>
      <c r="D47" s="24">
        <v>2136654</v>
      </c>
      <c r="E47" s="17"/>
      <c r="F47" s="24"/>
      <c r="G47" s="24"/>
      <c r="H47" s="24"/>
      <c r="I47" s="17"/>
      <c r="J47" s="19"/>
      <c r="K47" s="19">
        <f t="shared" si="0"/>
        <v>2136654</v>
      </c>
    </row>
    <row r="48" spans="1:11" ht="22.5" x14ac:dyDescent="0.25">
      <c r="A48" s="4"/>
      <c r="B48" s="17" t="s">
        <v>170</v>
      </c>
      <c r="C48" s="17" t="s">
        <v>13</v>
      </c>
      <c r="D48" s="24">
        <v>10102170</v>
      </c>
      <c r="E48" s="17"/>
      <c r="F48" s="24"/>
      <c r="G48" s="24"/>
      <c r="H48" s="24"/>
      <c r="I48" s="17"/>
      <c r="J48" s="19"/>
      <c r="K48" s="19">
        <f t="shared" si="0"/>
        <v>10102170</v>
      </c>
    </row>
    <row r="49" spans="1:11" ht="22.5" x14ac:dyDescent="0.25">
      <c r="A49" s="4"/>
      <c r="B49" s="17" t="s">
        <v>247</v>
      </c>
      <c r="C49" s="17" t="s">
        <v>13</v>
      </c>
      <c r="D49" s="24">
        <v>23317139.719999999</v>
      </c>
      <c r="E49" s="17"/>
      <c r="F49" s="24"/>
      <c r="G49" s="24"/>
      <c r="H49" s="24"/>
      <c r="I49" s="17"/>
      <c r="J49" s="19"/>
      <c r="K49" s="19">
        <f t="shared" si="0"/>
        <v>23317139.719999999</v>
      </c>
    </row>
    <row r="50" spans="1:11" ht="22.5" x14ac:dyDescent="0.25">
      <c r="A50" s="4"/>
      <c r="B50" s="17" t="s">
        <v>171</v>
      </c>
      <c r="C50" s="17" t="s">
        <v>13</v>
      </c>
      <c r="D50" s="24">
        <v>996730888</v>
      </c>
      <c r="E50" s="17"/>
      <c r="F50" s="24"/>
      <c r="G50" s="24"/>
      <c r="H50" s="24"/>
      <c r="I50" s="17"/>
      <c r="J50" s="19"/>
      <c r="K50" s="19">
        <f t="shared" si="0"/>
        <v>996730888</v>
      </c>
    </row>
    <row r="51" spans="1:11" ht="22.5" x14ac:dyDescent="0.25">
      <c r="A51" s="4"/>
      <c r="B51" s="17" t="s">
        <v>172</v>
      </c>
      <c r="C51" s="17" t="s">
        <v>13</v>
      </c>
      <c r="D51" s="24">
        <v>135541853</v>
      </c>
      <c r="E51" s="17"/>
      <c r="F51" s="24"/>
      <c r="G51" s="24"/>
      <c r="H51" s="24"/>
      <c r="I51" s="17"/>
      <c r="J51" s="19"/>
      <c r="K51" s="19">
        <f t="shared" si="0"/>
        <v>135541853</v>
      </c>
    </row>
    <row r="52" spans="1:11" ht="22.5" x14ac:dyDescent="0.25">
      <c r="B52" s="17" t="s">
        <v>173</v>
      </c>
      <c r="C52" s="17" t="s">
        <v>13</v>
      </c>
      <c r="D52" s="24">
        <v>100852362</v>
      </c>
      <c r="E52" s="17"/>
      <c r="F52" s="24"/>
      <c r="G52" s="24"/>
      <c r="H52" s="24"/>
      <c r="I52" s="17"/>
      <c r="J52" s="19"/>
      <c r="K52" s="19">
        <f t="shared" si="0"/>
        <v>100852362</v>
      </c>
    </row>
    <row r="53" spans="1:11" ht="22.5" x14ac:dyDescent="0.25">
      <c r="B53" s="17" t="s">
        <v>174</v>
      </c>
      <c r="C53" s="17" t="s">
        <v>13</v>
      </c>
      <c r="D53" s="24">
        <v>21059631</v>
      </c>
      <c r="E53" s="17" t="s">
        <v>370</v>
      </c>
      <c r="F53" s="24">
        <v>10816027.84</v>
      </c>
      <c r="G53" s="24" t="s">
        <v>212</v>
      </c>
      <c r="H53" s="24">
        <v>326887.2</v>
      </c>
      <c r="I53" s="17"/>
      <c r="J53" s="19"/>
      <c r="K53" s="19">
        <f t="shared" si="0"/>
        <v>32202546.039999999</v>
      </c>
    </row>
    <row r="54" spans="1:11" ht="22.5" x14ac:dyDescent="0.25">
      <c r="B54" s="17" t="s">
        <v>175</v>
      </c>
      <c r="C54" s="17" t="s">
        <v>13</v>
      </c>
      <c r="D54" s="24">
        <v>14086357</v>
      </c>
      <c r="E54" s="17" t="s">
        <v>370</v>
      </c>
      <c r="F54" s="24">
        <v>7996252.5800000001</v>
      </c>
      <c r="G54" s="24" t="s">
        <v>212</v>
      </c>
      <c r="H54" s="24">
        <v>3251630.98</v>
      </c>
      <c r="I54" s="17"/>
      <c r="J54" s="19"/>
      <c r="K54" s="19">
        <f t="shared" si="0"/>
        <v>25334240.559999999</v>
      </c>
    </row>
    <row r="55" spans="1:11" ht="22.5" x14ac:dyDescent="0.25">
      <c r="B55" s="17" t="s">
        <v>248</v>
      </c>
      <c r="C55" s="17" t="s">
        <v>13</v>
      </c>
      <c r="D55" s="24">
        <v>4775726</v>
      </c>
      <c r="E55" s="17" t="s">
        <v>370</v>
      </c>
      <c r="F55" s="24">
        <v>0</v>
      </c>
      <c r="G55" s="24" t="s">
        <v>212</v>
      </c>
      <c r="H55" s="24">
        <v>0</v>
      </c>
      <c r="I55" s="17"/>
      <c r="J55" s="19"/>
      <c r="K55" s="19">
        <f t="shared" si="0"/>
        <v>4775726</v>
      </c>
    </row>
    <row r="56" spans="1:11" ht="22.5" x14ac:dyDescent="0.25">
      <c r="B56" s="17" t="s">
        <v>249</v>
      </c>
      <c r="C56" s="17" t="s">
        <v>13</v>
      </c>
      <c r="D56" s="24">
        <v>3744450</v>
      </c>
      <c r="E56" s="17"/>
      <c r="F56" s="24"/>
      <c r="G56" s="24"/>
      <c r="H56" s="24"/>
      <c r="I56" s="17"/>
      <c r="J56" s="19"/>
      <c r="K56" s="19">
        <f t="shared" si="0"/>
        <v>3744450</v>
      </c>
    </row>
    <row r="57" spans="1:11" ht="22.5" x14ac:dyDescent="0.25">
      <c r="B57" s="17" t="s">
        <v>250</v>
      </c>
      <c r="C57" s="17" t="s">
        <v>13</v>
      </c>
      <c r="D57" s="24">
        <v>10000000</v>
      </c>
      <c r="E57" s="17"/>
      <c r="F57" s="24"/>
      <c r="G57" s="24"/>
      <c r="H57" s="24"/>
      <c r="I57" s="17"/>
      <c r="J57" s="19"/>
      <c r="K57" s="19">
        <f t="shared" si="0"/>
        <v>10000000</v>
      </c>
    </row>
    <row r="58" spans="1:11" ht="22.5" x14ac:dyDescent="0.25">
      <c r="B58" s="17" t="s">
        <v>177</v>
      </c>
      <c r="C58" s="17" t="s">
        <v>13</v>
      </c>
      <c r="D58" s="24">
        <v>0</v>
      </c>
      <c r="E58" s="17" t="s">
        <v>372</v>
      </c>
      <c r="F58" s="24">
        <f>68376676.15-F106</f>
        <v>62601676.150000006</v>
      </c>
      <c r="G58" s="24"/>
      <c r="H58" s="24"/>
      <c r="I58" s="17"/>
      <c r="J58" s="19"/>
      <c r="K58" s="19">
        <f t="shared" si="0"/>
        <v>62601676.150000006</v>
      </c>
    </row>
    <row r="59" spans="1:11" ht="22.5" x14ac:dyDescent="0.25">
      <c r="B59" s="17" t="s">
        <v>178</v>
      </c>
      <c r="C59" s="17" t="s">
        <v>13</v>
      </c>
      <c r="D59" s="24">
        <v>175000000</v>
      </c>
      <c r="E59" s="17"/>
      <c r="F59" s="24"/>
      <c r="G59" s="24"/>
      <c r="H59" s="24"/>
      <c r="I59" s="17"/>
      <c r="J59" s="19"/>
      <c r="K59" s="19">
        <f t="shared" si="0"/>
        <v>175000000</v>
      </c>
    </row>
    <row r="60" spans="1:11" ht="22.5" x14ac:dyDescent="0.25">
      <c r="B60" s="17" t="s">
        <v>179</v>
      </c>
      <c r="C60" s="17" t="s">
        <v>13</v>
      </c>
      <c r="D60" s="24">
        <v>50375249.909999996</v>
      </c>
      <c r="E60" s="17"/>
      <c r="F60" s="24"/>
      <c r="G60" s="24"/>
      <c r="H60" s="24"/>
      <c r="I60" s="17"/>
      <c r="J60" s="19"/>
      <c r="K60" s="19">
        <f t="shared" si="0"/>
        <v>50375249.909999996</v>
      </c>
    </row>
    <row r="61" spans="1:11" ht="22.5" x14ac:dyDescent="0.25">
      <c r="B61" s="17" t="s">
        <v>180</v>
      </c>
      <c r="C61" s="17" t="s">
        <v>13</v>
      </c>
      <c r="D61" s="24">
        <v>55357248.18</v>
      </c>
      <c r="E61" s="17"/>
      <c r="F61" s="24"/>
      <c r="G61" s="24"/>
      <c r="H61" s="24"/>
      <c r="I61" s="17"/>
      <c r="J61" s="19"/>
      <c r="K61" s="19">
        <f t="shared" si="0"/>
        <v>55357248.18</v>
      </c>
    </row>
    <row r="62" spans="1:11" ht="22.5" x14ac:dyDescent="0.25">
      <c r="B62" s="17" t="s">
        <v>181</v>
      </c>
      <c r="C62" s="17" t="s">
        <v>13</v>
      </c>
      <c r="D62" s="24">
        <v>142067530.53999999</v>
      </c>
      <c r="E62" s="17" t="s">
        <v>209</v>
      </c>
      <c r="F62" s="24">
        <v>61694110</v>
      </c>
      <c r="G62" s="24"/>
      <c r="H62" s="24"/>
      <c r="I62" s="17"/>
      <c r="J62" s="19"/>
      <c r="K62" s="19">
        <f t="shared" si="0"/>
        <v>203761640.53999999</v>
      </c>
    </row>
    <row r="63" spans="1:11" ht="22.5" x14ac:dyDescent="0.25">
      <c r="B63" s="17" t="s">
        <v>182</v>
      </c>
      <c r="C63" s="17" t="s">
        <v>13</v>
      </c>
      <c r="D63" s="24">
        <v>440677941.75999999</v>
      </c>
      <c r="E63" s="17"/>
      <c r="F63" s="24"/>
      <c r="G63" s="24"/>
      <c r="H63" s="24"/>
      <c r="I63" s="17"/>
      <c r="J63" s="19"/>
      <c r="K63" s="19">
        <f t="shared" si="0"/>
        <v>440677941.75999999</v>
      </c>
    </row>
    <row r="64" spans="1:11" ht="22.5" x14ac:dyDescent="0.25">
      <c r="A64" s="4"/>
      <c r="B64" s="17" t="s">
        <v>183</v>
      </c>
      <c r="C64" s="17" t="s">
        <v>13</v>
      </c>
      <c r="D64" s="24">
        <v>175000000.00000006</v>
      </c>
      <c r="E64" s="17"/>
      <c r="F64" s="24"/>
      <c r="G64" s="24"/>
      <c r="H64" s="24"/>
      <c r="I64" s="17"/>
      <c r="J64" s="19"/>
      <c r="K64" s="19">
        <f t="shared" si="0"/>
        <v>175000000.00000006</v>
      </c>
    </row>
    <row r="65" spans="1:11" ht="22.5" x14ac:dyDescent="0.25">
      <c r="A65" s="4"/>
      <c r="B65" s="17" t="s">
        <v>184</v>
      </c>
      <c r="C65" s="17" t="s">
        <v>13</v>
      </c>
      <c r="D65" s="24">
        <v>178716961.09999999</v>
      </c>
      <c r="E65" s="17"/>
      <c r="F65" s="24"/>
      <c r="G65" s="24"/>
      <c r="H65" s="24"/>
      <c r="I65" s="17"/>
      <c r="J65" s="19"/>
      <c r="K65" s="19">
        <f t="shared" si="0"/>
        <v>178716961.09999999</v>
      </c>
    </row>
    <row r="66" spans="1:11" ht="22.5" x14ac:dyDescent="0.25">
      <c r="A66" s="4"/>
      <c r="B66" s="17" t="s">
        <v>185</v>
      </c>
      <c r="C66" s="17" t="s">
        <v>13</v>
      </c>
      <c r="D66" s="24">
        <v>7786314.1600000001</v>
      </c>
      <c r="E66" s="17"/>
      <c r="F66" s="24"/>
      <c r="G66" s="24"/>
      <c r="H66" s="24"/>
      <c r="I66" s="17"/>
      <c r="J66" s="19"/>
      <c r="K66" s="19">
        <f t="shared" si="0"/>
        <v>7786314.1600000001</v>
      </c>
    </row>
    <row r="67" spans="1:11" ht="22.5" x14ac:dyDescent="0.25">
      <c r="A67" s="4"/>
      <c r="B67" s="17" t="s">
        <v>186</v>
      </c>
      <c r="C67" s="17" t="s">
        <v>13</v>
      </c>
      <c r="D67" s="24">
        <v>4000000</v>
      </c>
      <c r="E67" s="17"/>
      <c r="F67" s="24"/>
      <c r="G67" s="24"/>
      <c r="H67" s="24"/>
      <c r="I67" s="17"/>
      <c r="J67" s="19"/>
      <c r="K67" s="19">
        <f t="shared" si="0"/>
        <v>4000000</v>
      </c>
    </row>
    <row r="68" spans="1:11" ht="22.5" x14ac:dyDescent="0.25">
      <c r="A68" s="4"/>
      <c r="B68" s="17" t="s">
        <v>187</v>
      </c>
      <c r="C68" s="17" t="s">
        <v>13</v>
      </c>
      <c r="D68" s="24">
        <v>555929.35</v>
      </c>
      <c r="E68" s="17"/>
      <c r="F68" s="24"/>
      <c r="G68" s="24"/>
      <c r="H68" s="24"/>
      <c r="I68" s="17"/>
      <c r="J68" s="19"/>
      <c r="K68" s="19">
        <f t="shared" si="0"/>
        <v>555929.35</v>
      </c>
    </row>
    <row r="69" spans="1:11" ht="22.5" x14ac:dyDescent="0.25">
      <c r="A69" s="4"/>
      <c r="B69" s="17" t="s">
        <v>188</v>
      </c>
      <c r="C69" s="17" t="s">
        <v>13</v>
      </c>
      <c r="D69" s="24">
        <v>2024070.65</v>
      </c>
      <c r="E69" s="17"/>
      <c r="F69" s="24"/>
      <c r="G69" s="24"/>
      <c r="H69" s="24"/>
      <c r="I69" s="17"/>
      <c r="J69" s="19"/>
      <c r="K69" s="19">
        <f t="shared" si="0"/>
        <v>2024070.65</v>
      </c>
    </row>
    <row r="70" spans="1:11" ht="22.5" x14ac:dyDescent="0.25">
      <c r="B70" s="17" t="s">
        <v>189</v>
      </c>
      <c r="C70" s="17" t="s">
        <v>13</v>
      </c>
      <c r="D70" s="24">
        <v>24464321</v>
      </c>
      <c r="E70" s="17"/>
      <c r="F70" s="24"/>
      <c r="G70" s="24"/>
      <c r="H70" s="24"/>
      <c r="I70" s="17"/>
      <c r="J70" s="19"/>
      <c r="K70" s="19">
        <f t="shared" si="0"/>
        <v>24464321</v>
      </c>
    </row>
    <row r="71" spans="1:11" ht="22.5" x14ac:dyDescent="0.25">
      <c r="B71" s="17" t="s">
        <v>190</v>
      </c>
      <c r="C71" s="17" t="s">
        <v>13</v>
      </c>
      <c r="D71" s="24">
        <v>3140000</v>
      </c>
      <c r="E71" s="17"/>
      <c r="F71" s="24"/>
      <c r="G71" s="24"/>
      <c r="H71" s="24"/>
      <c r="I71" s="17"/>
      <c r="J71" s="19"/>
      <c r="K71" s="19">
        <f t="shared" si="0"/>
        <v>3140000</v>
      </c>
    </row>
    <row r="72" spans="1:11" ht="22.5" x14ac:dyDescent="0.25">
      <c r="B72" s="17" t="s">
        <v>191</v>
      </c>
      <c r="C72" s="17" t="s">
        <v>13</v>
      </c>
      <c r="D72" s="24">
        <v>2700000</v>
      </c>
      <c r="E72" s="17"/>
      <c r="F72" s="24"/>
      <c r="G72" s="24"/>
      <c r="H72" s="24"/>
      <c r="I72" s="17"/>
      <c r="J72" s="19"/>
      <c r="K72" s="19">
        <f t="shared" si="0"/>
        <v>2700000</v>
      </c>
    </row>
    <row r="73" spans="1:11" ht="22.5" x14ac:dyDescent="0.25">
      <c r="B73" s="17" t="s">
        <v>192</v>
      </c>
      <c r="C73" s="17" t="s">
        <v>13</v>
      </c>
      <c r="D73" s="24">
        <v>1616000</v>
      </c>
      <c r="E73" s="17"/>
      <c r="F73" s="24"/>
      <c r="G73" s="24"/>
      <c r="H73" s="24"/>
      <c r="I73" s="17"/>
      <c r="J73" s="19"/>
      <c r="K73" s="19">
        <f t="shared" si="0"/>
        <v>1616000</v>
      </c>
    </row>
    <row r="74" spans="1:11" ht="22.5" x14ac:dyDescent="0.25">
      <c r="B74" s="17" t="s">
        <v>193</v>
      </c>
      <c r="C74" s="17" t="s">
        <v>13</v>
      </c>
      <c r="D74" s="24">
        <v>877000</v>
      </c>
      <c r="E74" s="17"/>
      <c r="F74" s="24"/>
      <c r="G74" s="24"/>
      <c r="H74" s="24"/>
      <c r="I74" s="17"/>
      <c r="J74" s="19"/>
      <c r="K74" s="19">
        <f t="shared" si="0"/>
        <v>877000</v>
      </c>
    </row>
    <row r="75" spans="1:11" ht="22.5" x14ac:dyDescent="0.25">
      <c r="B75" s="17" t="s">
        <v>194</v>
      </c>
      <c r="C75" s="17" t="s">
        <v>13</v>
      </c>
      <c r="D75" s="24">
        <v>147750481</v>
      </c>
      <c r="E75" s="17"/>
      <c r="F75" s="24"/>
      <c r="G75" s="24"/>
      <c r="H75" s="24"/>
      <c r="I75" s="17"/>
      <c r="J75" s="19"/>
      <c r="K75" s="19">
        <f t="shared" si="0"/>
        <v>147750481</v>
      </c>
    </row>
    <row r="76" spans="1:11" ht="22.5" x14ac:dyDescent="0.25">
      <c r="A76" s="4"/>
      <c r="B76" s="17" t="s">
        <v>195</v>
      </c>
      <c r="C76" s="17" t="s">
        <v>13</v>
      </c>
      <c r="D76" s="24">
        <v>185986.28</v>
      </c>
      <c r="E76" s="17"/>
      <c r="F76" s="24"/>
      <c r="G76" s="24"/>
      <c r="H76" s="24"/>
      <c r="I76" s="17"/>
      <c r="J76" s="19"/>
      <c r="K76" s="19">
        <f t="shared" si="0"/>
        <v>185986.28</v>
      </c>
    </row>
    <row r="77" spans="1:11" ht="22.5" x14ac:dyDescent="0.25">
      <c r="A77" s="4"/>
      <c r="B77" s="17" t="s">
        <v>196</v>
      </c>
      <c r="C77" s="17" t="s">
        <v>13</v>
      </c>
      <c r="D77" s="24">
        <v>900000</v>
      </c>
      <c r="E77" s="17"/>
      <c r="F77" s="24"/>
      <c r="G77" s="24"/>
      <c r="H77" s="24"/>
      <c r="I77" s="17"/>
      <c r="J77" s="19"/>
      <c r="K77" s="19">
        <f t="shared" si="0"/>
        <v>900000</v>
      </c>
    </row>
    <row r="78" spans="1:11" ht="22.5" x14ac:dyDescent="0.25">
      <c r="A78" s="4"/>
      <c r="B78" s="17" t="s">
        <v>197</v>
      </c>
      <c r="C78" s="17" t="s">
        <v>13</v>
      </c>
      <c r="D78" s="24">
        <v>21936862.460000001</v>
      </c>
      <c r="E78" s="17"/>
      <c r="F78" s="24"/>
      <c r="G78" s="24"/>
      <c r="H78" s="24"/>
      <c r="I78" s="17"/>
      <c r="J78" s="19"/>
      <c r="K78" s="19">
        <f t="shared" si="0"/>
        <v>21936862.460000001</v>
      </c>
    </row>
    <row r="79" spans="1:11" ht="22.5" x14ac:dyDescent="0.25">
      <c r="A79" s="4"/>
      <c r="B79" s="17" t="s">
        <v>198</v>
      </c>
      <c r="C79" s="17" t="s">
        <v>13</v>
      </c>
      <c r="D79" s="24">
        <v>3402633</v>
      </c>
      <c r="E79" s="17"/>
      <c r="F79" s="24"/>
      <c r="G79" s="24"/>
      <c r="H79" s="24"/>
      <c r="I79" s="17"/>
      <c r="J79" s="19"/>
      <c r="K79" s="19">
        <f t="shared" ref="K79:K137" si="1">+D79+F79+H79+J79</f>
        <v>3402633</v>
      </c>
    </row>
    <row r="80" spans="1:11" ht="22.5" x14ac:dyDescent="0.25">
      <c r="A80" s="4"/>
      <c r="B80" s="17" t="s">
        <v>199</v>
      </c>
      <c r="C80" s="17" t="s">
        <v>13</v>
      </c>
      <c r="D80" s="24">
        <v>19999999.999999996</v>
      </c>
      <c r="E80" s="17"/>
      <c r="F80" s="24"/>
      <c r="G80" s="24"/>
      <c r="H80" s="24"/>
      <c r="I80" s="17"/>
      <c r="J80" s="19"/>
      <c r="K80" s="19">
        <f t="shared" si="1"/>
        <v>19999999.999999996</v>
      </c>
    </row>
    <row r="81" spans="1:11" ht="22.5" x14ac:dyDescent="0.25">
      <c r="A81" s="4"/>
      <c r="B81" s="17" t="s">
        <v>251</v>
      </c>
      <c r="C81" s="17" t="s">
        <v>13</v>
      </c>
      <c r="D81" s="24">
        <v>8069265.8400000008</v>
      </c>
      <c r="E81" s="17"/>
      <c r="F81" s="24"/>
      <c r="G81" s="24"/>
      <c r="H81" s="24"/>
      <c r="I81" s="17"/>
      <c r="J81" s="19"/>
      <c r="K81" s="19">
        <f t="shared" si="1"/>
        <v>8069265.8400000008</v>
      </c>
    </row>
    <row r="82" spans="1:11" ht="22.5" x14ac:dyDescent="0.25">
      <c r="B82" s="17" t="s">
        <v>252</v>
      </c>
      <c r="C82" s="17" t="s">
        <v>13</v>
      </c>
      <c r="D82" s="24">
        <v>5190069.29</v>
      </c>
      <c r="E82" s="17"/>
      <c r="F82" s="24"/>
      <c r="G82" s="24"/>
      <c r="H82" s="24"/>
      <c r="I82" s="17"/>
      <c r="J82" s="19"/>
      <c r="K82" s="19">
        <f t="shared" si="1"/>
        <v>5190069.29</v>
      </c>
    </row>
    <row r="83" spans="1:11" ht="22.5" x14ac:dyDescent="0.25">
      <c r="A83" s="4"/>
      <c r="B83" s="17" t="s">
        <v>253</v>
      </c>
      <c r="C83" s="17" t="s">
        <v>13</v>
      </c>
      <c r="D83" s="24">
        <v>10289156.279999999</v>
      </c>
      <c r="E83" s="17"/>
      <c r="F83" s="24"/>
      <c r="G83" s="24"/>
      <c r="H83" s="24"/>
      <c r="I83" s="17"/>
      <c r="J83" s="19"/>
      <c r="K83" s="19">
        <f t="shared" si="1"/>
        <v>10289156.279999999</v>
      </c>
    </row>
    <row r="84" spans="1:11" ht="22.5" x14ac:dyDescent="0.25">
      <c r="B84" s="17" t="s">
        <v>254</v>
      </c>
      <c r="C84" s="17" t="s">
        <v>13</v>
      </c>
      <c r="D84" s="24">
        <v>1317480.7</v>
      </c>
      <c r="E84" s="17" t="s">
        <v>444</v>
      </c>
      <c r="F84" s="43">
        <v>2084890.85</v>
      </c>
      <c r="G84" s="24"/>
      <c r="H84" s="24"/>
      <c r="I84" s="17"/>
      <c r="J84" s="19"/>
      <c r="K84" s="19">
        <f t="shared" si="1"/>
        <v>3402371.55</v>
      </c>
    </row>
    <row r="85" spans="1:11" ht="22.5" x14ac:dyDescent="0.25">
      <c r="B85" s="17" t="s">
        <v>255</v>
      </c>
      <c r="C85" s="17" t="s">
        <v>13</v>
      </c>
      <c r="D85" s="24">
        <v>70000000</v>
      </c>
      <c r="E85" s="17"/>
      <c r="F85" s="24"/>
      <c r="G85" s="24"/>
      <c r="H85" s="24"/>
      <c r="I85" s="17"/>
      <c r="J85" s="19"/>
      <c r="K85" s="19">
        <f t="shared" si="1"/>
        <v>70000000</v>
      </c>
    </row>
    <row r="86" spans="1:11" ht="22.5" x14ac:dyDescent="0.25">
      <c r="B86" s="17" t="s">
        <v>256</v>
      </c>
      <c r="C86" s="17" t="s">
        <v>13</v>
      </c>
      <c r="D86" s="24">
        <v>2344772.88</v>
      </c>
      <c r="E86" s="17"/>
      <c r="F86" s="24"/>
      <c r="G86" s="24"/>
      <c r="H86" s="24"/>
      <c r="I86" s="17"/>
      <c r="J86" s="19"/>
      <c r="K86" s="19">
        <f t="shared" si="1"/>
        <v>2344772.88</v>
      </c>
    </row>
    <row r="87" spans="1:11" ht="22.5" x14ac:dyDescent="0.25">
      <c r="A87" s="4"/>
      <c r="B87" s="17" t="s">
        <v>257</v>
      </c>
      <c r="C87" s="17" t="s">
        <v>13</v>
      </c>
      <c r="D87" s="24">
        <v>24262976.969999999</v>
      </c>
      <c r="E87" s="17"/>
      <c r="F87" s="24"/>
      <c r="G87" s="24"/>
      <c r="H87" s="24"/>
      <c r="I87" s="17"/>
      <c r="J87" s="19"/>
      <c r="K87" s="19">
        <f t="shared" si="1"/>
        <v>24262976.969999999</v>
      </c>
    </row>
    <row r="88" spans="1:11" ht="22.5" x14ac:dyDescent="0.25">
      <c r="A88" s="4"/>
      <c r="B88" s="17" t="s">
        <v>258</v>
      </c>
      <c r="C88" s="17" t="s">
        <v>13</v>
      </c>
      <c r="D88" s="24">
        <v>580523.26</v>
      </c>
      <c r="E88" s="17"/>
      <c r="F88" s="24"/>
      <c r="G88" s="24"/>
      <c r="H88" s="24"/>
      <c r="I88" s="17"/>
      <c r="J88" s="19"/>
      <c r="K88" s="19">
        <f t="shared" si="1"/>
        <v>580523.26</v>
      </c>
    </row>
    <row r="89" spans="1:11" ht="22.5" x14ac:dyDescent="0.25">
      <c r="A89" s="4"/>
      <c r="B89" s="17" t="s">
        <v>259</v>
      </c>
      <c r="C89" s="17" t="s">
        <v>13</v>
      </c>
      <c r="D89" s="24">
        <v>6941592</v>
      </c>
      <c r="E89" s="17"/>
      <c r="F89" s="24"/>
      <c r="G89" s="24"/>
      <c r="H89" s="24"/>
      <c r="I89" s="17"/>
      <c r="J89" s="19"/>
      <c r="K89" s="19">
        <f t="shared" si="1"/>
        <v>6941592</v>
      </c>
    </row>
    <row r="90" spans="1:11" ht="22.5" x14ac:dyDescent="0.25">
      <c r="A90" s="4"/>
      <c r="B90" s="17" t="s">
        <v>260</v>
      </c>
      <c r="C90" s="17" t="s">
        <v>13</v>
      </c>
      <c r="D90" s="24">
        <v>275000000</v>
      </c>
      <c r="E90" s="17"/>
      <c r="F90" s="24"/>
      <c r="G90" s="24"/>
      <c r="H90" s="24"/>
      <c r="I90" s="17"/>
      <c r="J90" s="19"/>
      <c r="K90" s="19">
        <f t="shared" si="1"/>
        <v>275000000</v>
      </c>
    </row>
    <row r="91" spans="1:11" ht="22.5" x14ac:dyDescent="0.25">
      <c r="A91" s="4"/>
      <c r="B91" s="17" t="s">
        <v>261</v>
      </c>
      <c r="C91" s="17" t="s">
        <v>13</v>
      </c>
      <c r="D91" s="24">
        <v>2140616.37</v>
      </c>
      <c r="E91" s="17"/>
      <c r="F91" s="24"/>
      <c r="G91" s="24"/>
      <c r="H91" s="24"/>
      <c r="I91" s="17"/>
      <c r="J91" s="19"/>
      <c r="K91" s="19">
        <f t="shared" si="1"/>
        <v>2140616.37</v>
      </c>
    </row>
    <row r="92" spans="1:11" ht="24" customHeight="1" x14ac:dyDescent="0.25">
      <c r="A92" s="4"/>
      <c r="B92" s="17" t="s">
        <v>262</v>
      </c>
      <c r="C92" s="17" t="s">
        <v>13</v>
      </c>
      <c r="D92" s="24">
        <v>1727432</v>
      </c>
      <c r="E92" s="17"/>
      <c r="F92" s="24"/>
      <c r="G92" s="24"/>
      <c r="H92" s="24"/>
      <c r="I92" s="17"/>
      <c r="J92" s="19"/>
      <c r="K92" s="19">
        <f t="shared" si="1"/>
        <v>1727432</v>
      </c>
    </row>
    <row r="93" spans="1:11" ht="22.5" x14ac:dyDescent="0.25">
      <c r="A93" s="4"/>
      <c r="B93" s="17" t="s">
        <v>263</v>
      </c>
      <c r="C93" s="17" t="s">
        <v>13</v>
      </c>
      <c r="D93" s="24">
        <v>1653062.5699999998</v>
      </c>
      <c r="E93" s="17"/>
      <c r="F93" s="24"/>
      <c r="G93" s="24"/>
      <c r="H93" s="24"/>
      <c r="I93" s="17"/>
      <c r="J93" s="19"/>
      <c r="K93" s="19">
        <f t="shared" si="1"/>
        <v>1653062.5699999998</v>
      </c>
    </row>
    <row r="94" spans="1:11" ht="22.5" x14ac:dyDescent="0.25">
      <c r="A94" s="4"/>
      <c r="B94" s="17" t="s">
        <v>264</v>
      </c>
      <c r="C94" s="17" t="s">
        <v>13</v>
      </c>
      <c r="D94" s="24">
        <v>2618562.31</v>
      </c>
      <c r="E94" s="17"/>
      <c r="F94" s="24"/>
      <c r="G94" s="24"/>
      <c r="H94" s="24"/>
      <c r="I94" s="17"/>
      <c r="J94" s="19"/>
      <c r="K94" s="19">
        <f t="shared" si="1"/>
        <v>2618562.31</v>
      </c>
    </row>
    <row r="95" spans="1:11" ht="22.5" x14ac:dyDescent="0.25">
      <c r="A95" s="4"/>
      <c r="B95" s="17" t="s">
        <v>265</v>
      </c>
      <c r="C95" s="17" t="s">
        <v>13</v>
      </c>
      <c r="D95" s="24">
        <v>1013433</v>
      </c>
      <c r="E95" s="17" t="s">
        <v>370</v>
      </c>
      <c r="F95" s="24">
        <v>6000000</v>
      </c>
      <c r="G95" s="24"/>
      <c r="H95" s="24"/>
      <c r="I95" s="17"/>
      <c r="J95" s="19"/>
      <c r="K95" s="19">
        <f t="shared" si="1"/>
        <v>7013433</v>
      </c>
    </row>
    <row r="96" spans="1:11" ht="22.5" x14ac:dyDescent="0.25">
      <c r="A96" s="4"/>
      <c r="B96" s="17" t="s">
        <v>266</v>
      </c>
      <c r="C96" s="17" t="s">
        <v>13</v>
      </c>
      <c r="D96" s="24">
        <v>21460978</v>
      </c>
      <c r="E96" s="17"/>
      <c r="F96" s="24"/>
      <c r="G96" s="24"/>
      <c r="H96" s="24"/>
      <c r="I96" s="17"/>
      <c r="J96" s="19"/>
      <c r="K96" s="19">
        <f t="shared" si="1"/>
        <v>21460978</v>
      </c>
    </row>
    <row r="97" spans="1:11" ht="22.5" x14ac:dyDescent="0.25">
      <c r="A97" s="4"/>
      <c r="B97" s="17" t="s">
        <v>267</v>
      </c>
      <c r="C97" s="17" t="s">
        <v>13</v>
      </c>
      <c r="D97" s="24">
        <v>6982401.4699999997</v>
      </c>
      <c r="E97" s="17"/>
      <c r="F97" s="24"/>
      <c r="G97" s="24"/>
      <c r="H97" s="24"/>
      <c r="I97" s="17"/>
      <c r="J97" s="19"/>
      <c r="K97" s="19">
        <f t="shared" si="1"/>
        <v>6982401.4699999997</v>
      </c>
    </row>
    <row r="98" spans="1:11" ht="22.5" x14ac:dyDescent="0.25">
      <c r="A98" s="4"/>
      <c r="B98" s="17" t="s">
        <v>268</v>
      </c>
      <c r="C98" s="17" t="s">
        <v>13</v>
      </c>
      <c r="D98" s="24">
        <v>1076988</v>
      </c>
      <c r="E98" s="17"/>
      <c r="F98" s="24"/>
      <c r="G98" s="24"/>
      <c r="H98" s="24"/>
      <c r="I98" s="17"/>
      <c r="J98" s="19"/>
      <c r="K98" s="19">
        <f t="shared" si="1"/>
        <v>1076988</v>
      </c>
    </row>
    <row r="99" spans="1:11" ht="22.5" x14ac:dyDescent="0.25">
      <c r="A99" s="4"/>
      <c r="B99" s="17" t="s">
        <v>269</v>
      </c>
      <c r="C99" s="17" t="s">
        <v>13</v>
      </c>
      <c r="D99" s="24">
        <v>27478184.219999999</v>
      </c>
      <c r="E99" s="17"/>
      <c r="F99" s="24"/>
      <c r="G99" s="24"/>
      <c r="H99" s="24"/>
      <c r="I99" s="17"/>
      <c r="J99" s="19"/>
      <c r="K99" s="19">
        <f t="shared" si="1"/>
        <v>27478184.219999999</v>
      </c>
    </row>
    <row r="100" spans="1:11" ht="22.5" x14ac:dyDescent="0.25">
      <c r="B100" s="17" t="s">
        <v>270</v>
      </c>
      <c r="C100" s="17" t="s">
        <v>13</v>
      </c>
      <c r="D100" s="24">
        <v>8823593.8000000007</v>
      </c>
      <c r="E100" s="17"/>
      <c r="F100" s="24"/>
      <c r="G100" s="24"/>
      <c r="H100" s="24"/>
      <c r="I100" s="17"/>
      <c r="J100" s="19"/>
      <c r="K100" s="19">
        <f t="shared" si="1"/>
        <v>8823593.8000000007</v>
      </c>
    </row>
    <row r="101" spans="1:11" ht="22.5" x14ac:dyDescent="0.25">
      <c r="A101" s="4"/>
      <c r="B101" s="17" t="s">
        <v>271</v>
      </c>
      <c r="C101" s="17" t="s">
        <v>13</v>
      </c>
      <c r="D101" s="24">
        <v>2068460</v>
      </c>
      <c r="E101" s="17"/>
      <c r="F101" s="24"/>
      <c r="G101" s="24"/>
      <c r="H101" s="24"/>
      <c r="I101" s="17"/>
      <c r="J101" s="19"/>
      <c r="K101" s="19">
        <f t="shared" si="1"/>
        <v>2068460</v>
      </c>
    </row>
    <row r="102" spans="1:11" ht="22.5" x14ac:dyDescent="0.25">
      <c r="A102" s="4"/>
      <c r="B102" s="17" t="s">
        <v>272</v>
      </c>
      <c r="C102" s="17" t="s">
        <v>13</v>
      </c>
      <c r="D102" s="24">
        <v>2500000</v>
      </c>
      <c r="E102" s="17"/>
      <c r="F102" s="24"/>
      <c r="G102" s="24"/>
      <c r="H102" s="24"/>
      <c r="I102" s="17"/>
      <c r="J102" s="19"/>
      <c r="K102" s="19">
        <f t="shared" si="1"/>
        <v>2500000</v>
      </c>
    </row>
    <row r="103" spans="1:11" ht="22.5" x14ac:dyDescent="0.25">
      <c r="B103" s="17" t="s">
        <v>273</v>
      </c>
      <c r="C103" s="17" t="s">
        <v>13</v>
      </c>
      <c r="D103" s="24">
        <v>84714838.799999997</v>
      </c>
      <c r="E103" s="17"/>
      <c r="F103" s="24"/>
      <c r="G103" s="24"/>
      <c r="H103" s="24"/>
      <c r="I103" s="17"/>
      <c r="J103" s="19"/>
      <c r="K103" s="19">
        <f t="shared" si="1"/>
        <v>84714838.799999997</v>
      </c>
    </row>
    <row r="104" spans="1:11" ht="22.5" x14ac:dyDescent="0.25">
      <c r="B104" s="17" t="s">
        <v>274</v>
      </c>
      <c r="C104" s="17" t="s">
        <v>13</v>
      </c>
      <c r="D104" s="24">
        <v>26174290.16</v>
      </c>
      <c r="E104" s="17"/>
      <c r="F104" s="24"/>
      <c r="G104" s="24"/>
      <c r="H104" s="24"/>
      <c r="I104" s="17"/>
      <c r="J104" s="19"/>
      <c r="K104" s="19">
        <f t="shared" si="1"/>
        <v>26174290.16</v>
      </c>
    </row>
    <row r="105" spans="1:11" ht="22.5" x14ac:dyDescent="0.25">
      <c r="A105" s="4"/>
      <c r="B105" s="17" t="s">
        <v>275</v>
      </c>
      <c r="C105" s="17" t="s">
        <v>13</v>
      </c>
      <c r="D105" s="24">
        <v>217350</v>
      </c>
      <c r="E105" s="17"/>
      <c r="F105" s="24"/>
      <c r="G105" s="24"/>
      <c r="H105" s="24"/>
      <c r="I105" s="17"/>
      <c r="J105" s="19"/>
      <c r="K105" s="19">
        <f t="shared" si="1"/>
        <v>217350</v>
      </c>
    </row>
    <row r="106" spans="1:11" ht="22.5" x14ac:dyDescent="0.25">
      <c r="A106" s="4"/>
      <c r="B106" s="17" t="s">
        <v>276</v>
      </c>
      <c r="C106" s="17" t="s">
        <v>13</v>
      </c>
      <c r="D106" s="24">
        <v>5775000</v>
      </c>
      <c r="E106" s="17" t="s">
        <v>372</v>
      </c>
      <c r="F106" s="43">
        <v>5775000</v>
      </c>
      <c r="G106" s="24"/>
      <c r="H106" s="24"/>
      <c r="I106" s="17"/>
      <c r="J106" s="19"/>
      <c r="K106" s="19">
        <f t="shared" si="1"/>
        <v>11550000</v>
      </c>
    </row>
    <row r="107" spans="1:11" ht="22.5" x14ac:dyDescent="0.25">
      <c r="A107" s="4"/>
      <c r="B107" s="17" t="s">
        <v>277</v>
      </c>
      <c r="C107" s="17" t="s">
        <v>13</v>
      </c>
      <c r="D107" s="24">
        <v>0</v>
      </c>
      <c r="E107" s="17"/>
      <c r="F107" s="24"/>
      <c r="G107" s="24"/>
      <c r="H107" s="24"/>
      <c r="I107" s="17"/>
      <c r="J107" s="19"/>
      <c r="K107" s="19">
        <f t="shared" si="1"/>
        <v>0</v>
      </c>
    </row>
    <row r="108" spans="1:11" x14ac:dyDescent="0.25">
      <c r="A108" s="12" t="s">
        <v>278</v>
      </c>
      <c r="B108" s="13"/>
      <c r="C108" s="14"/>
      <c r="D108" s="15">
        <v>136948809.5</v>
      </c>
      <c r="E108" s="13"/>
      <c r="F108" s="15">
        <f>SUM(F109:F118)</f>
        <v>0</v>
      </c>
      <c r="G108" s="13"/>
      <c r="H108" s="15">
        <f>SUM(H109:H118)</f>
        <v>0</v>
      </c>
      <c r="I108" s="13"/>
      <c r="J108" s="15">
        <f>SUM(J109:J118)</f>
        <v>0</v>
      </c>
      <c r="K108" s="15">
        <f>SUM(K109:K118)</f>
        <v>136948809.5</v>
      </c>
    </row>
    <row r="109" spans="1:11" ht="22.5" x14ac:dyDescent="0.25">
      <c r="A109" s="4"/>
      <c r="B109" s="17" t="s">
        <v>14</v>
      </c>
      <c r="C109" s="17" t="s">
        <v>13</v>
      </c>
      <c r="D109" s="24">
        <v>0</v>
      </c>
      <c r="E109" s="17"/>
      <c r="F109" s="24"/>
      <c r="G109" s="24"/>
      <c r="H109" s="24"/>
      <c r="I109" s="17"/>
      <c r="J109" s="19"/>
      <c r="K109" s="19">
        <f t="shared" si="1"/>
        <v>0</v>
      </c>
    </row>
    <row r="110" spans="1:11" ht="22.5" x14ac:dyDescent="0.25">
      <c r="A110" s="4"/>
      <c r="B110" s="17" t="s">
        <v>15</v>
      </c>
      <c r="C110" s="17" t="s">
        <v>13</v>
      </c>
      <c r="D110" s="24">
        <v>1.06</v>
      </c>
      <c r="E110" s="17"/>
      <c r="F110" s="24"/>
      <c r="G110" s="24"/>
      <c r="H110" s="24"/>
      <c r="I110" s="17"/>
      <c r="J110" s="19"/>
      <c r="K110" s="19">
        <f t="shared" si="1"/>
        <v>1.06</v>
      </c>
    </row>
    <row r="111" spans="1:11" ht="22.5" x14ac:dyDescent="0.25">
      <c r="A111" s="4"/>
      <c r="B111" s="17" t="s">
        <v>17</v>
      </c>
      <c r="C111" s="17" t="s">
        <v>13</v>
      </c>
      <c r="D111" s="24">
        <v>1000276.62</v>
      </c>
      <c r="E111" s="17"/>
      <c r="F111" s="24"/>
      <c r="G111" s="24"/>
      <c r="H111" s="24"/>
      <c r="I111" s="17"/>
      <c r="J111" s="19"/>
      <c r="K111" s="19">
        <f t="shared" si="1"/>
        <v>1000276.62</v>
      </c>
    </row>
    <row r="112" spans="1:11" ht="22.5" x14ac:dyDescent="0.25">
      <c r="A112" s="4"/>
      <c r="B112" s="17" t="s">
        <v>19</v>
      </c>
      <c r="C112" s="17" t="s">
        <v>13</v>
      </c>
      <c r="D112" s="24">
        <v>44245547.909999996</v>
      </c>
      <c r="E112" s="17"/>
      <c r="F112" s="24"/>
      <c r="G112" s="24"/>
      <c r="H112" s="24"/>
      <c r="I112" s="17"/>
      <c r="J112" s="19"/>
      <c r="K112" s="19">
        <f t="shared" si="1"/>
        <v>44245547.909999996</v>
      </c>
    </row>
    <row r="113" spans="1:11" ht="22.5" x14ac:dyDescent="0.25">
      <c r="A113" s="4"/>
      <c r="B113" s="17" t="s">
        <v>22</v>
      </c>
      <c r="C113" s="17" t="s">
        <v>13</v>
      </c>
      <c r="D113" s="24">
        <v>1446497.7500000002</v>
      </c>
      <c r="E113" s="17"/>
      <c r="F113" s="24"/>
      <c r="G113" s="24"/>
      <c r="H113" s="24"/>
      <c r="I113" s="17"/>
      <c r="J113" s="19"/>
      <c r="K113" s="19">
        <f t="shared" si="1"/>
        <v>1446497.7500000002</v>
      </c>
    </row>
    <row r="114" spans="1:11" ht="22.5" x14ac:dyDescent="0.25">
      <c r="A114" s="4"/>
      <c r="B114" s="17" t="s">
        <v>23</v>
      </c>
      <c r="C114" s="17" t="s">
        <v>13</v>
      </c>
      <c r="D114" s="24">
        <v>0</v>
      </c>
      <c r="E114" s="17"/>
      <c r="F114" s="24"/>
      <c r="G114" s="24"/>
      <c r="H114" s="24"/>
      <c r="I114" s="17"/>
      <c r="J114" s="19"/>
      <c r="K114" s="19">
        <f t="shared" si="1"/>
        <v>0</v>
      </c>
    </row>
    <row r="115" spans="1:11" ht="22.5" x14ac:dyDescent="0.25">
      <c r="A115" s="4"/>
      <c r="B115" s="17" t="s">
        <v>24</v>
      </c>
      <c r="C115" s="17" t="s">
        <v>13</v>
      </c>
      <c r="D115" s="24">
        <v>1.1499999999999999</v>
      </c>
      <c r="E115" s="17"/>
      <c r="F115" s="24"/>
      <c r="G115" s="24"/>
      <c r="H115" s="24"/>
      <c r="I115" s="17"/>
      <c r="J115" s="19"/>
      <c r="K115" s="19">
        <f t="shared" si="1"/>
        <v>1.1499999999999999</v>
      </c>
    </row>
    <row r="116" spans="1:11" ht="22.5" x14ac:dyDescent="0.25">
      <c r="A116" s="4"/>
      <c r="B116" s="17" t="s">
        <v>25</v>
      </c>
      <c r="C116" s="17" t="s">
        <v>13</v>
      </c>
      <c r="D116" s="24">
        <v>45685778</v>
      </c>
      <c r="E116" s="17"/>
      <c r="F116" s="24"/>
      <c r="G116" s="24"/>
      <c r="H116" s="24"/>
      <c r="I116" s="17"/>
      <c r="J116" s="19"/>
      <c r="K116" s="19">
        <f t="shared" si="1"/>
        <v>45685778</v>
      </c>
    </row>
    <row r="117" spans="1:11" ht="22.5" x14ac:dyDescent="0.25">
      <c r="A117" s="4"/>
      <c r="B117" s="17" t="s">
        <v>60</v>
      </c>
      <c r="C117" s="17" t="s">
        <v>13</v>
      </c>
      <c r="D117" s="24">
        <v>29760913</v>
      </c>
      <c r="E117" s="17"/>
      <c r="F117" s="24"/>
      <c r="G117" s="24"/>
      <c r="H117" s="24"/>
      <c r="I117" s="17"/>
      <c r="J117" s="19"/>
      <c r="K117" s="19">
        <f t="shared" si="1"/>
        <v>29760913</v>
      </c>
    </row>
    <row r="118" spans="1:11" ht="22.5" x14ac:dyDescent="0.25">
      <c r="A118" s="4"/>
      <c r="B118" s="17" t="s">
        <v>61</v>
      </c>
      <c r="C118" s="17" t="s">
        <v>13</v>
      </c>
      <c r="D118" s="24">
        <v>14809794.010000002</v>
      </c>
      <c r="E118" s="17"/>
      <c r="F118" s="24"/>
      <c r="G118" s="24"/>
      <c r="H118" s="24"/>
      <c r="I118" s="17"/>
      <c r="J118" s="19"/>
      <c r="K118" s="19">
        <f t="shared" si="1"/>
        <v>14809794.010000002</v>
      </c>
    </row>
    <row r="119" spans="1:11" x14ac:dyDescent="0.25">
      <c r="A119" s="12" t="s">
        <v>279</v>
      </c>
      <c r="B119" s="13"/>
      <c r="C119" s="14"/>
      <c r="D119" s="15">
        <v>3226793.2700000005</v>
      </c>
      <c r="E119" s="13"/>
      <c r="F119" s="15">
        <f>SUM(F120:F125)</f>
        <v>0</v>
      </c>
      <c r="G119" s="13"/>
      <c r="H119" s="15">
        <f>SUM(H120:H125)</f>
        <v>0</v>
      </c>
      <c r="I119" s="13"/>
      <c r="J119" s="15">
        <f>SUM(J120:J125)</f>
        <v>0</v>
      </c>
      <c r="K119" s="15">
        <f>SUM(K120:K125)</f>
        <v>3226793.2700000005</v>
      </c>
    </row>
    <row r="120" spans="1:11" ht="22.5" x14ac:dyDescent="0.25">
      <c r="B120" s="17" t="s">
        <v>26</v>
      </c>
      <c r="C120" s="17" t="s">
        <v>13</v>
      </c>
      <c r="D120" s="24">
        <v>1.44</v>
      </c>
      <c r="E120" s="17"/>
      <c r="F120" s="24"/>
      <c r="G120" s="24"/>
      <c r="H120" s="24"/>
      <c r="I120" s="17"/>
      <c r="J120" s="19"/>
      <c r="K120" s="19">
        <f t="shared" si="1"/>
        <v>1.44</v>
      </c>
    </row>
    <row r="121" spans="1:11" ht="22.5" x14ac:dyDescent="0.25">
      <c r="A121" s="4"/>
      <c r="B121" s="17" t="s">
        <v>280</v>
      </c>
      <c r="C121" s="17" t="s">
        <v>13</v>
      </c>
      <c r="D121" s="24">
        <v>68024</v>
      </c>
      <c r="E121" s="17"/>
      <c r="F121" s="24"/>
      <c r="G121" s="24"/>
      <c r="H121" s="24"/>
      <c r="I121" s="17"/>
      <c r="J121" s="19"/>
      <c r="K121" s="19">
        <f t="shared" si="1"/>
        <v>68024</v>
      </c>
    </row>
    <row r="122" spans="1:11" ht="22.5" x14ac:dyDescent="0.25">
      <c r="A122" s="4"/>
      <c r="B122" s="17" t="s">
        <v>27</v>
      </c>
      <c r="C122" s="17" t="s">
        <v>13</v>
      </c>
      <c r="D122" s="24">
        <v>0</v>
      </c>
      <c r="E122" s="17"/>
      <c r="F122" s="24"/>
      <c r="G122" s="24"/>
      <c r="H122" s="24"/>
      <c r="I122" s="17"/>
      <c r="J122" s="19"/>
      <c r="K122" s="19">
        <f t="shared" si="1"/>
        <v>0</v>
      </c>
    </row>
    <row r="123" spans="1:11" ht="22.5" x14ac:dyDescent="0.25">
      <c r="A123" s="4"/>
      <c r="B123" s="17" t="s">
        <v>281</v>
      </c>
      <c r="C123" s="17" t="s">
        <v>13</v>
      </c>
      <c r="D123" s="24">
        <v>68329.63</v>
      </c>
      <c r="E123" s="17"/>
      <c r="F123" s="24"/>
      <c r="G123" s="24"/>
      <c r="H123" s="24"/>
      <c r="I123" s="17"/>
      <c r="J123" s="19"/>
      <c r="K123" s="19">
        <f t="shared" si="1"/>
        <v>68329.63</v>
      </c>
    </row>
    <row r="124" spans="1:11" ht="22.5" x14ac:dyDescent="0.25">
      <c r="A124" s="4"/>
      <c r="B124" s="17" t="s">
        <v>282</v>
      </c>
      <c r="C124" s="17" t="s">
        <v>13</v>
      </c>
      <c r="D124" s="24">
        <v>537304.21</v>
      </c>
      <c r="E124" s="17"/>
      <c r="F124" s="24"/>
      <c r="G124" s="24"/>
      <c r="H124" s="24"/>
      <c r="I124" s="17"/>
      <c r="J124" s="19"/>
      <c r="K124" s="19">
        <f t="shared" si="1"/>
        <v>537304.21</v>
      </c>
    </row>
    <row r="125" spans="1:11" ht="22.5" x14ac:dyDescent="0.25">
      <c r="A125" s="4"/>
      <c r="B125" s="17" t="s">
        <v>28</v>
      </c>
      <c r="C125" s="17" t="s">
        <v>13</v>
      </c>
      <c r="D125" s="24">
        <v>2553133.9900000002</v>
      </c>
      <c r="E125" s="17"/>
      <c r="F125" s="24"/>
      <c r="G125" s="24"/>
      <c r="H125" s="24"/>
      <c r="I125" s="17"/>
      <c r="J125" s="19"/>
      <c r="K125" s="19">
        <f t="shared" si="1"/>
        <v>2553133.9900000002</v>
      </c>
    </row>
    <row r="126" spans="1:11" x14ac:dyDescent="0.25">
      <c r="A126" s="12" t="s">
        <v>283</v>
      </c>
      <c r="B126" s="13"/>
      <c r="C126" s="14"/>
      <c r="D126" s="15">
        <v>19535568.98</v>
      </c>
      <c r="E126" s="13"/>
      <c r="F126" s="15">
        <f>SUM(F127:F137)</f>
        <v>0</v>
      </c>
      <c r="G126" s="13"/>
      <c r="H126" s="15">
        <f>SUM(H127:H137)</f>
        <v>0</v>
      </c>
      <c r="I126" s="13"/>
      <c r="J126" s="15">
        <f>SUM(J127:J137)</f>
        <v>0</v>
      </c>
      <c r="K126" s="15">
        <f>SUM(K127:K137)</f>
        <v>19535568.98</v>
      </c>
    </row>
    <row r="127" spans="1:11" ht="22.5" x14ac:dyDescent="0.25">
      <c r="A127" s="4"/>
      <c r="B127" s="17" t="s">
        <v>284</v>
      </c>
      <c r="C127" s="17" t="s">
        <v>13</v>
      </c>
      <c r="D127" s="24">
        <v>2071558</v>
      </c>
      <c r="E127" s="17"/>
      <c r="F127" s="24"/>
      <c r="G127" s="24"/>
      <c r="H127" s="24"/>
      <c r="I127" s="17"/>
      <c r="J127" s="19"/>
      <c r="K127" s="19">
        <f t="shared" si="1"/>
        <v>2071558</v>
      </c>
    </row>
    <row r="128" spans="1:11" ht="22.5" x14ac:dyDescent="0.25">
      <c r="A128" s="4"/>
      <c r="B128" s="17" t="s">
        <v>285</v>
      </c>
      <c r="C128" s="17" t="s">
        <v>13</v>
      </c>
      <c r="D128" s="24">
        <v>6668677</v>
      </c>
      <c r="E128" s="17"/>
      <c r="F128" s="24"/>
      <c r="G128" s="24"/>
      <c r="H128" s="24"/>
      <c r="I128" s="17"/>
      <c r="J128" s="19"/>
      <c r="K128" s="19">
        <f t="shared" si="1"/>
        <v>6668677</v>
      </c>
    </row>
    <row r="129" spans="1:11" ht="22.5" x14ac:dyDescent="0.25">
      <c r="A129" s="4"/>
      <c r="B129" s="17" t="s">
        <v>286</v>
      </c>
      <c r="C129" s="17" t="s">
        <v>13</v>
      </c>
      <c r="D129" s="24">
        <v>776982</v>
      </c>
      <c r="E129" s="17"/>
      <c r="F129" s="24"/>
      <c r="G129" s="24"/>
      <c r="H129" s="24"/>
      <c r="I129" s="17"/>
      <c r="J129" s="19"/>
      <c r="K129" s="19">
        <f t="shared" si="1"/>
        <v>776982</v>
      </c>
    </row>
    <row r="130" spans="1:11" ht="22.5" x14ac:dyDescent="0.25">
      <c r="A130" s="4"/>
      <c r="B130" s="17" t="s">
        <v>287</v>
      </c>
      <c r="C130" s="17" t="s">
        <v>13</v>
      </c>
      <c r="D130" s="24">
        <v>2332882</v>
      </c>
      <c r="E130" s="17"/>
      <c r="F130" s="24"/>
      <c r="G130" s="24"/>
      <c r="H130" s="24"/>
      <c r="I130" s="17"/>
      <c r="J130" s="19"/>
      <c r="K130" s="19">
        <f t="shared" si="1"/>
        <v>2332882</v>
      </c>
    </row>
    <row r="131" spans="1:11" ht="22.5" x14ac:dyDescent="0.25">
      <c r="A131" s="4"/>
      <c r="B131" s="17" t="s">
        <v>288</v>
      </c>
      <c r="C131" s="17" t="s">
        <v>13</v>
      </c>
      <c r="D131" s="24">
        <v>45970</v>
      </c>
      <c r="E131" s="17"/>
      <c r="F131" s="24"/>
      <c r="G131" s="24"/>
      <c r="H131" s="24"/>
      <c r="I131" s="17"/>
      <c r="J131" s="19"/>
      <c r="K131" s="19">
        <f t="shared" si="1"/>
        <v>45970</v>
      </c>
    </row>
    <row r="132" spans="1:11" ht="22.5" x14ac:dyDescent="0.25">
      <c r="B132" s="17" t="s">
        <v>203</v>
      </c>
      <c r="C132" s="17" t="s">
        <v>13</v>
      </c>
      <c r="D132" s="24">
        <v>2111053.12</v>
      </c>
      <c r="E132" s="17"/>
      <c r="F132" s="24"/>
      <c r="G132" s="24"/>
      <c r="H132" s="24"/>
      <c r="I132" s="17"/>
      <c r="J132" s="19"/>
      <c r="K132" s="19">
        <f t="shared" si="1"/>
        <v>2111053.12</v>
      </c>
    </row>
    <row r="133" spans="1:11" ht="22.5" x14ac:dyDescent="0.25">
      <c r="A133" s="4"/>
      <c r="B133" s="17" t="s">
        <v>289</v>
      </c>
      <c r="C133" s="17" t="s">
        <v>13</v>
      </c>
      <c r="D133" s="24">
        <v>301</v>
      </c>
      <c r="E133" s="17"/>
      <c r="F133" s="24"/>
      <c r="G133" s="24"/>
      <c r="H133" s="24"/>
      <c r="I133" s="17"/>
      <c r="J133" s="19"/>
      <c r="K133" s="19">
        <f t="shared" si="1"/>
        <v>301</v>
      </c>
    </row>
    <row r="134" spans="1:11" ht="22.5" x14ac:dyDescent="0.25">
      <c r="A134" s="4"/>
      <c r="B134" s="17" t="s">
        <v>290</v>
      </c>
      <c r="C134" s="17" t="s">
        <v>13</v>
      </c>
      <c r="D134" s="24">
        <v>0</v>
      </c>
      <c r="E134" s="17"/>
      <c r="F134" s="24"/>
      <c r="G134" s="24"/>
      <c r="H134" s="24"/>
      <c r="I134" s="17"/>
      <c r="J134" s="19"/>
      <c r="K134" s="19">
        <f t="shared" si="1"/>
        <v>0</v>
      </c>
    </row>
    <row r="135" spans="1:11" ht="22.5" x14ac:dyDescent="0.25">
      <c r="A135" s="4"/>
      <c r="B135" s="17" t="s">
        <v>204</v>
      </c>
      <c r="C135" s="17" t="s">
        <v>13</v>
      </c>
      <c r="D135" s="24">
        <v>532499.52</v>
      </c>
      <c r="E135" s="17"/>
      <c r="F135" s="24"/>
      <c r="G135" s="24"/>
      <c r="H135" s="24"/>
      <c r="I135" s="17"/>
      <c r="J135" s="19"/>
      <c r="K135" s="19">
        <f t="shared" si="1"/>
        <v>532499.52</v>
      </c>
    </row>
    <row r="136" spans="1:11" ht="22.5" x14ac:dyDescent="0.25">
      <c r="A136" s="4"/>
      <c r="B136" s="17" t="s">
        <v>291</v>
      </c>
      <c r="C136" s="17" t="s">
        <v>13</v>
      </c>
      <c r="D136" s="24">
        <v>4945819.34</v>
      </c>
      <c r="E136" s="17"/>
      <c r="F136" s="24"/>
      <c r="G136" s="24"/>
      <c r="H136" s="24"/>
      <c r="I136" s="17"/>
      <c r="J136" s="19"/>
      <c r="K136" s="19">
        <f t="shared" si="1"/>
        <v>4945819.34</v>
      </c>
    </row>
    <row r="137" spans="1:11" ht="22.5" x14ac:dyDescent="0.25">
      <c r="A137" s="4"/>
      <c r="B137" s="17" t="s">
        <v>205</v>
      </c>
      <c r="C137" s="17" t="s">
        <v>13</v>
      </c>
      <c r="D137" s="24">
        <v>49827</v>
      </c>
      <c r="E137" s="17"/>
      <c r="F137" s="24"/>
      <c r="G137" s="24"/>
      <c r="H137" s="24"/>
      <c r="I137" s="17"/>
      <c r="J137" s="19"/>
      <c r="K137" s="19">
        <f t="shared" si="1"/>
        <v>49827</v>
      </c>
    </row>
    <row r="138" spans="1:11" x14ac:dyDescent="0.25">
      <c r="A138" s="31" t="s">
        <v>232</v>
      </c>
      <c r="B138" s="32"/>
      <c r="C138" s="33"/>
      <c r="D138" s="34">
        <f>+D139+D170+D220+D230</f>
        <v>0</v>
      </c>
      <c r="E138" s="32"/>
      <c r="F138" s="34">
        <f>+F139+F170+F220+F230</f>
        <v>0</v>
      </c>
      <c r="G138" s="32"/>
      <c r="H138" s="34">
        <f>+H139+H170+H220+H230</f>
        <v>0</v>
      </c>
      <c r="I138" s="32"/>
      <c r="J138" s="34">
        <f>+J139+J170+J220+J230</f>
        <v>67662337.659999996</v>
      </c>
      <c r="K138" s="34">
        <f>+K139+K170+K220+K230</f>
        <v>67662337.659999996</v>
      </c>
    </row>
    <row r="139" spans="1:11" x14ac:dyDescent="0.25">
      <c r="A139" s="12" t="s">
        <v>238</v>
      </c>
      <c r="B139" s="13"/>
      <c r="C139" s="14"/>
      <c r="D139" s="15">
        <f>SUM(D140:D169)</f>
        <v>0</v>
      </c>
      <c r="E139" s="13"/>
      <c r="F139" s="15">
        <f>SUM(F140:F169)</f>
        <v>0</v>
      </c>
      <c r="G139" s="13"/>
      <c r="H139" s="15">
        <f>SUM(H140:H169)</f>
        <v>0</v>
      </c>
      <c r="I139" s="13"/>
      <c r="J139" s="15">
        <v>4816965.3499999996</v>
      </c>
      <c r="K139" s="15">
        <f>SUM(K140:K169)</f>
        <v>4816965.3499999996</v>
      </c>
    </row>
    <row r="140" spans="1:11" ht="22.5" x14ac:dyDescent="0.25">
      <c r="A140" s="4"/>
      <c r="B140" s="17" t="s">
        <v>292</v>
      </c>
      <c r="C140" s="17"/>
      <c r="D140" s="24"/>
      <c r="E140" s="17"/>
      <c r="F140" s="24"/>
      <c r="G140" s="24"/>
      <c r="H140" s="24"/>
      <c r="I140" s="17"/>
      <c r="J140" s="24">
        <v>17984.04</v>
      </c>
      <c r="K140" s="19">
        <f t="shared" ref="K140:K169" si="2">+D140+F140+H140+J140</f>
        <v>17984.04</v>
      </c>
    </row>
    <row r="141" spans="1:11" x14ac:dyDescent="0.25">
      <c r="A141" s="4"/>
      <c r="B141" s="17" t="s">
        <v>293</v>
      </c>
      <c r="C141" s="17"/>
      <c r="D141" s="24"/>
      <c r="E141" s="17"/>
      <c r="F141" s="24"/>
      <c r="G141" s="24"/>
      <c r="H141" s="24"/>
      <c r="I141" s="17"/>
      <c r="J141" s="24">
        <v>162808.73000000001</v>
      </c>
      <c r="K141" s="19">
        <f t="shared" si="2"/>
        <v>162808.73000000001</v>
      </c>
    </row>
    <row r="142" spans="1:11" ht="22.5" x14ac:dyDescent="0.25">
      <c r="A142" s="4"/>
      <c r="B142" s="17" t="s">
        <v>294</v>
      </c>
      <c r="C142" s="17"/>
      <c r="D142" s="24"/>
      <c r="E142" s="17"/>
      <c r="F142" s="24"/>
      <c r="G142" s="24"/>
      <c r="H142" s="24"/>
      <c r="I142" s="17"/>
      <c r="J142" s="24">
        <v>123831.01000000001</v>
      </c>
      <c r="K142" s="19">
        <f t="shared" si="2"/>
        <v>123831.01000000001</v>
      </c>
    </row>
    <row r="143" spans="1:11" x14ac:dyDescent="0.25">
      <c r="A143" s="4"/>
      <c r="B143" s="17" t="s">
        <v>217</v>
      </c>
      <c r="C143" s="17"/>
      <c r="D143" s="24"/>
      <c r="E143" s="17"/>
      <c r="F143" s="24"/>
      <c r="G143" s="24"/>
      <c r="H143" s="24"/>
      <c r="I143" s="17"/>
      <c r="J143" s="24">
        <v>204008.42</v>
      </c>
      <c r="K143" s="19">
        <f t="shared" si="2"/>
        <v>204008.42</v>
      </c>
    </row>
    <row r="144" spans="1:11" x14ac:dyDescent="0.25">
      <c r="A144" s="4"/>
      <c r="B144" s="17" t="s">
        <v>295</v>
      </c>
      <c r="C144" s="17"/>
      <c r="D144" s="24"/>
      <c r="E144" s="17"/>
      <c r="F144" s="24"/>
      <c r="G144" s="24"/>
      <c r="H144" s="24"/>
      <c r="I144" s="17"/>
      <c r="J144" s="24">
        <v>284053.83999999991</v>
      </c>
      <c r="K144" s="19">
        <f t="shared" si="2"/>
        <v>284053.83999999991</v>
      </c>
    </row>
    <row r="145" spans="1:11" x14ac:dyDescent="0.25">
      <c r="A145" s="4"/>
      <c r="B145" s="17" t="s">
        <v>296</v>
      </c>
      <c r="C145" s="17"/>
      <c r="D145" s="24"/>
      <c r="E145" s="17"/>
      <c r="F145" s="24"/>
      <c r="G145" s="24"/>
      <c r="H145" s="24"/>
      <c r="I145" s="17"/>
      <c r="J145" s="24">
        <v>267912.03000000003</v>
      </c>
      <c r="K145" s="19">
        <f t="shared" si="2"/>
        <v>267912.03000000003</v>
      </c>
    </row>
    <row r="146" spans="1:11" x14ac:dyDescent="0.25">
      <c r="A146" s="4"/>
      <c r="B146" s="17" t="s">
        <v>297</v>
      </c>
      <c r="C146" s="17"/>
      <c r="D146" s="24"/>
      <c r="E146" s="17"/>
      <c r="F146" s="24"/>
      <c r="G146" s="24"/>
      <c r="H146" s="24"/>
      <c r="I146" s="17"/>
      <c r="J146" s="24">
        <v>20058.080000000002</v>
      </c>
      <c r="K146" s="19">
        <f t="shared" si="2"/>
        <v>20058.080000000002</v>
      </c>
    </row>
    <row r="147" spans="1:11" x14ac:dyDescent="0.25">
      <c r="A147" s="4"/>
      <c r="B147" s="17" t="s">
        <v>298</v>
      </c>
      <c r="C147" s="17"/>
      <c r="D147" s="24"/>
      <c r="E147" s="17"/>
      <c r="F147" s="24"/>
      <c r="G147" s="24"/>
      <c r="H147" s="24"/>
      <c r="I147" s="17"/>
      <c r="J147" s="24">
        <v>0</v>
      </c>
      <c r="K147" s="19">
        <f t="shared" si="2"/>
        <v>0</v>
      </c>
    </row>
    <row r="148" spans="1:11" x14ac:dyDescent="0.25">
      <c r="A148" s="4"/>
      <c r="B148" s="17" t="s">
        <v>218</v>
      </c>
      <c r="C148" s="17"/>
      <c r="D148" s="24"/>
      <c r="E148" s="17"/>
      <c r="F148" s="24"/>
      <c r="G148" s="24"/>
      <c r="H148" s="24"/>
      <c r="I148" s="17"/>
      <c r="J148" s="24">
        <v>169910.87</v>
      </c>
      <c r="K148" s="19">
        <f t="shared" si="2"/>
        <v>169910.87</v>
      </c>
    </row>
    <row r="149" spans="1:11" ht="22.5" x14ac:dyDescent="0.25">
      <c r="A149" s="4"/>
      <c r="B149" s="17" t="s">
        <v>299</v>
      </c>
      <c r="C149" s="17"/>
      <c r="D149" s="24"/>
      <c r="E149" s="17"/>
      <c r="F149" s="24"/>
      <c r="G149" s="24"/>
      <c r="H149" s="24"/>
      <c r="I149" s="17"/>
      <c r="J149" s="24">
        <v>51170.36</v>
      </c>
      <c r="K149" s="19">
        <f t="shared" si="2"/>
        <v>51170.36</v>
      </c>
    </row>
    <row r="150" spans="1:11" x14ac:dyDescent="0.25">
      <c r="A150" s="4"/>
      <c r="B150" s="17" t="s">
        <v>219</v>
      </c>
      <c r="C150" s="17"/>
      <c r="D150" s="24"/>
      <c r="E150" s="17"/>
      <c r="F150" s="24"/>
      <c r="G150" s="24"/>
      <c r="H150" s="24"/>
      <c r="I150" s="17"/>
      <c r="J150" s="24">
        <v>40511.620000000003</v>
      </c>
      <c r="K150" s="19">
        <f t="shared" si="2"/>
        <v>40511.620000000003</v>
      </c>
    </row>
    <row r="151" spans="1:11" x14ac:dyDescent="0.25">
      <c r="A151" s="4"/>
      <c r="B151" s="17" t="s">
        <v>220</v>
      </c>
      <c r="C151" s="17"/>
      <c r="D151" s="24"/>
      <c r="E151" s="17"/>
      <c r="F151" s="24"/>
      <c r="G151" s="24"/>
      <c r="H151" s="24"/>
      <c r="I151" s="17"/>
      <c r="J151" s="24">
        <v>71971.06</v>
      </c>
      <c r="K151" s="19">
        <f t="shared" si="2"/>
        <v>71971.06</v>
      </c>
    </row>
    <row r="152" spans="1:11" ht="22.5" x14ac:dyDescent="0.25">
      <c r="A152" s="4"/>
      <c r="B152" s="17" t="s">
        <v>300</v>
      </c>
      <c r="C152" s="17"/>
      <c r="D152" s="24"/>
      <c r="E152" s="17"/>
      <c r="F152" s="24"/>
      <c r="G152" s="24"/>
      <c r="H152" s="24"/>
      <c r="I152" s="17"/>
      <c r="J152" s="24">
        <v>1805858.02</v>
      </c>
      <c r="K152" s="19">
        <f t="shared" si="2"/>
        <v>1805858.02</v>
      </c>
    </row>
    <row r="153" spans="1:11" ht="22.5" x14ac:dyDescent="0.25">
      <c r="A153" s="4"/>
      <c r="B153" s="17" t="s">
        <v>221</v>
      </c>
      <c r="C153" s="17"/>
      <c r="D153" s="24"/>
      <c r="E153" s="17"/>
      <c r="F153" s="24"/>
      <c r="G153" s="24"/>
      <c r="H153" s="24"/>
      <c r="I153" s="17"/>
      <c r="J153" s="24">
        <v>473032.38</v>
      </c>
      <c r="K153" s="19">
        <f t="shared" si="2"/>
        <v>473032.38</v>
      </c>
    </row>
    <row r="154" spans="1:11" ht="22.5" x14ac:dyDescent="0.25">
      <c r="A154" s="4"/>
      <c r="B154" s="17" t="s">
        <v>301</v>
      </c>
      <c r="C154" s="17"/>
      <c r="D154" s="24"/>
      <c r="E154" s="17"/>
      <c r="F154" s="24"/>
      <c r="G154" s="24"/>
      <c r="H154" s="24"/>
      <c r="I154" s="17"/>
      <c r="J154" s="24">
        <v>4675.33</v>
      </c>
      <c r="K154" s="19">
        <f t="shared" si="2"/>
        <v>4675.33</v>
      </c>
    </row>
    <row r="155" spans="1:11" ht="22.5" x14ac:dyDescent="0.25">
      <c r="A155" s="4"/>
      <c r="B155" s="17" t="s">
        <v>302</v>
      </c>
      <c r="C155" s="17"/>
      <c r="D155" s="24"/>
      <c r="E155" s="17"/>
      <c r="F155" s="24"/>
      <c r="G155" s="24"/>
      <c r="H155" s="24"/>
      <c r="I155" s="17"/>
      <c r="J155" s="24">
        <v>2135.7800000000002</v>
      </c>
      <c r="K155" s="19">
        <f t="shared" si="2"/>
        <v>2135.7800000000002</v>
      </c>
    </row>
    <row r="156" spans="1:11" x14ac:dyDescent="0.25">
      <c r="A156" s="4"/>
      <c r="B156" s="17" t="s">
        <v>222</v>
      </c>
      <c r="C156" s="17"/>
      <c r="D156" s="24"/>
      <c r="E156" s="17"/>
      <c r="F156" s="24"/>
      <c r="G156" s="24"/>
      <c r="H156" s="24"/>
      <c r="I156" s="17"/>
      <c r="J156" s="24">
        <v>31597.86</v>
      </c>
      <c r="K156" s="19">
        <f t="shared" si="2"/>
        <v>31597.86</v>
      </c>
    </row>
    <row r="157" spans="1:11" ht="22.5" x14ac:dyDescent="0.25">
      <c r="A157" s="4"/>
      <c r="B157" s="17" t="s">
        <v>303</v>
      </c>
      <c r="C157" s="17"/>
      <c r="D157" s="24"/>
      <c r="E157" s="17"/>
      <c r="F157" s="24"/>
      <c r="G157" s="24"/>
      <c r="H157" s="24"/>
      <c r="I157" s="17"/>
      <c r="J157" s="24">
        <v>2116.9</v>
      </c>
      <c r="K157" s="19">
        <f t="shared" si="2"/>
        <v>2116.9</v>
      </c>
    </row>
    <row r="158" spans="1:11" ht="22.5" x14ac:dyDescent="0.25">
      <c r="A158" s="4"/>
      <c r="B158" s="17" t="s">
        <v>304</v>
      </c>
      <c r="C158" s="17"/>
      <c r="D158" s="24"/>
      <c r="E158" s="17"/>
      <c r="F158" s="24"/>
      <c r="G158" s="24"/>
      <c r="H158" s="24"/>
      <c r="I158" s="17"/>
      <c r="J158" s="24">
        <v>1046.18</v>
      </c>
      <c r="K158" s="19">
        <f t="shared" si="2"/>
        <v>1046.18</v>
      </c>
    </row>
    <row r="159" spans="1:11" x14ac:dyDescent="0.25">
      <c r="A159" s="4"/>
      <c r="B159" s="17" t="s">
        <v>305</v>
      </c>
      <c r="C159" s="17"/>
      <c r="D159" s="24"/>
      <c r="E159" s="17"/>
      <c r="F159" s="24"/>
      <c r="G159" s="24"/>
      <c r="H159" s="24"/>
      <c r="I159" s="17"/>
      <c r="J159" s="24">
        <v>77971.8</v>
      </c>
      <c r="K159" s="19">
        <f t="shared" si="2"/>
        <v>77971.8</v>
      </c>
    </row>
    <row r="160" spans="1:11" x14ac:dyDescent="0.25">
      <c r="A160" s="4"/>
      <c r="B160" s="17" t="s">
        <v>306</v>
      </c>
      <c r="C160" s="17"/>
      <c r="D160" s="24"/>
      <c r="E160" s="17"/>
      <c r="F160" s="24"/>
      <c r="G160" s="24"/>
      <c r="H160" s="24"/>
      <c r="I160" s="17"/>
      <c r="J160" s="24">
        <v>3608.06</v>
      </c>
      <c r="K160" s="19">
        <f t="shared" si="2"/>
        <v>3608.06</v>
      </c>
    </row>
    <row r="161" spans="1:11" ht="22.5" x14ac:dyDescent="0.25">
      <c r="A161" s="4"/>
      <c r="B161" s="17" t="s">
        <v>307</v>
      </c>
      <c r="C161" s="17"/>
      <c r="D161" s="24"/>
      <c r="E161" s="17"/>
      <c r="F161" s="24"/>
      <c r="G161" s="24"/>
      <c r="H161" s="24"/>
      <c r="I161" s="17"/>
      <c r="J161" s="24">
        <v>14815.66</v>
      </c>
      <c r="K161" s="19">
        <f t="shared" si="2"/>
        <v>14815.66</v>
      </c>
    </row>
    <row r="162" spans="1:11" ht="22.5" x14ac:dyDescent="0.25">
      <c r="A162" s="4"/>
      <c r="B162" s="17" t="s">
        <v>308</v>
      </c>
      <c r="C162" s="17"/>
      <c r="D162" s="24"/>
      <c r="E162" s="17"/>
      <c r="F162" s="24"/>
      <c r="G162" s="24"/>
      <c r="H162" s="24"/>
      <c r="I162" s="17"/>
      <c r="J162" s="24">
        <v>52439.360000000001</v>
      </c>
      <c r="K162" s="19">
        <f t="shared" si="2"/>
        <v>52439.360000000001</v>
      </c>
    </row>
    <row r="163" spans="1:11" ht="22.5" x14ac:dyDescent="0.25">
      <c r="A163" s="4"/>
      <c r="B163" s="17" t="s">
        <v>309</v>
      </c>
      <c r="C163" s="17"/>
      <c r="D163" s="24"/>
      <c r="E163" s="17"/>
      <c r="F163" s="24"/>
      <c r="G163" s="24"/>
      <c r="H163" s="24"/>
      <c r="I163" s="17"/>
      <c r="J163" s="24">
        <v>16377.35</v>
      </c>
      <c r="K163" s="19">
        <f t="shared" si="2"/>
        <v>16377.35</v>
      </c>
    </row>
    <row r="164" spans="1:11" ht="22.5" x14ac:dyDescent="0.25">
      <c r="A164" s="4"/>
      <c r="B164" s="17" t="s">
        <v>310</v>
      </c>
      <c r="C164" s="17"/>
      <c r="D164" s="24"/>
      <c r="E164" s="17"/>
      <c r="F164" s="24"/>
      <c r="G164" s="24"/>
      <c r="H164" s="24"/>
      <c r="I164" s="17"/>
      <c r="J164" s="24">
        <v>3161.82</v>
      </c>
      <c r="K164" s="19">
        <f t="shared" si="2"/>
        <v>3161.82</v>
      </c>
    </row>
    <row r="165" spans="1:11" ht="22.5" x14ac:dyDescent="0.25">
      <c r="A165" s="4"/>
      <c r="B165" s="17" t="s">
        <v>311</v>
      </c>
      <c r="C165" s="17"/>
      <c r="D165" s="24"/>
      <c r="E165" s="17"/>
      <c r="F165" s="24"/>
      <c r="G165" s="24"/>
      <c r="H165" s="24"/>
      <c r="I165" s="17"/>
      <c r="J165" s="24">
        <v>414.29</v>
      </c>
      <c r="K165" s="19">
        <f t="shared" si="2"/>
        <v>414.29</v>
      </c>
    </row>
    <row r="166" spans="1:11" ht="22.5" x14ac:dyDescent="0.25">
      <c r="A166" s="4"/>
      <c r="B166" s="17" t="s">
        <v>312</v>
      </c>
      <c r="C166" s="17"/>
      <c r="D166" s="24"/>
      <c r="E166" s="17"/>
      <c r="F166" s="24"/>
      <c r="G166" s="24"/>
      <c r="H166" s="24"/>
      <c r="I166" s="17"/>
      <c r="J166" s="24">
        <v>7860.74</v>
      </c>
      <c r="K166" s="19">
        <f t="shared" si="2"/>
        <v>7860.74</v>
      </c>
    </row>
    <row r="167" spans="1:11" ht="22.5" x14ac:dyDescent="0.25">
      <c r="A167" s="4"/>
      <c r="B167" s="17" t="s">
        <v>313</v>
      </c>
      <c r="C167" s="17"/>
      <c r="D167" s="24"/>
      <c r="E167" s="17"/>
      <c r="F167" s="24"/>
      <c r="G167" s="24"/>
      <c r="H167" s="24"/>
      <c r="I167" s="17"/>
      <c r="J167" s="24">
        <v>903850.67</v>
      </c>
      <c r="K167" s="19">
        <f t="shared" si="2"/>
        <v>903850.67</v>
      </c>
    </row>
    <row r="168" spans="1:11" ht="22.5" x14ac:dyDescent="0.25">
      <c r="A168" s="4"/>
      <c r="B168" s="17" t="s">
        <v>314</v>
      </c>
      <c r="C168" s="17"/>
      <c r="D168" s="24"/>
      <c r="E168" s="17"/>
      <c r="F168" s="24"/>
      <c r="G168" s="24"/>
      <c r="H168" s="24"/>
      <c r="I168" s="17"/>
      <c r="J168" s="24">
        <v>378.08</v>
      </c>
      <c r="K168" s="19">
        <f t="shared" si="2"/>
        <v>378.08</v>
      </c>
    </row>
    <row r="169" spans="1:11" ht="22.5" x14ac:dyDescent="0.25">
      <c r="A169" s="4"/>
      <c r="B169" s="17" t="s">
        <v>315</v>
      </c>
      <c r="C169" s="17"/>
      <c r="D169" s="24"/>
      <c r="E169" s="17"/>
      <c r="F169" s="24"/>
      <c r="G169" s="24"/>
      <c r="H169" s="24"/>
      <c r="I169" s="17"/>
      <c r="J169" s="24">
        <v>1405.01</v>
      </c>
      <c r="K169" s="19">
        <f t="shared" si="2"/>
        <v>1405.01</v>
      </c>
    </row>
    <row r="170" spans="1:11" x14ac:dyDescent="0.25">
      <c r="A170" s="12" t="s">
        <v>278</v>
      </c>
      <c r="B170" s="13"/>
      <c r="C170" s="14"/>
      <c r="D170" s="15">
        <f>SUM(D171:D219)</f>
        <v>0</v>
      </c>
      <c r="E170" s="13"/>
      <c r="F170" s="15">
        <f>SUM(F171:F219)</f>
        <v>0</v>
      </c>
      <c r="G170" s="13"/>
      <c r="H170" s="15">
        <f>SUM(H171:H219)</f>
        <v>0</v>
      </c>
      <c r="I170" s="13"/>
      <c r="J170" s="15">
        <v>58230196.879999995</v>
      </c>
      <c r="K170" s="15">
        <f>SUM(K171:K219)</f>
        <v>58230196.879999995</v>
      </c>
    </row>
    <row r="171" spans="1:11" x14ac:dyDescent="0.25">
      <c r="A171" s="4"/>
      <c r="B171" s="17" t="s">
        <v>29</v>
      </c>
      <c r="C171" s="17"/>
      <c r="D171" s="24"/>
      <c r="E171" s="17"/>
      <c r="F171" s="24"/>
      <c r="G171" s="24"/>
      <c r="H171" s="24"/>
      <c r="I171" s="17"/>
      <c r="J171" s="24">
        <v>15773.17</v>
      </c>
      <c r="K171" s="19">
        <f t="shared" ref="K171:K234" si="3">+D171+F171+H171+J171</f>
        <v>15773.17</v>
      </c>
    </row>
    <row r="172" spans="1:11" x14ac:dyDescent="0.25">
      <c r="A172" s="4"/>
      <c r="B172" s="17" t="s">
        <v>30</v>
      </c>
      <c r="C172" s="17"/>
      <c r="D172" s="24"/>
      <c r="E172" s="17"/>
      <c r="F172" s="24"/>
      <c r="G172" s="24"/>
      <c r="H172" s="24"/>
      <c r="I172" s="17"/>
      <c r="J172" s="24">
        <v>92</v>
      </c>
      <c r="K172" s="19">
        <f t="shared" si="3"/>
        <v>92</v>
      </c>
    </row>
    <row r="173" spans="1:11" ht="22.5" x14ac:dyDescent="0.25">
      <c r="A173" s="4"/>
      <c r="B173" s="17" t="s">
        <v>316</v>
      </c>
      <c r="C173" s="17"/>
      <c r="D173" s="24"/>
      <c r="E173" s="17"/>
      <c r="F173" s="24"/>
      <c r="G173" s="24"/>
      <c r="H173" s="24"/>
      <c r="I173" s="17"/>
      <c r="J173" s="24">
        <v>66710.14</v>
      </c>
      <c r="K173" s="19">
        <f t="shared" si="3"/>
        <v>66710.14</v>
      </c>
    </row>
    <row r="174" spans="1:11" ht="22.5" x14ac:dyDescent="0.25">
      <c r="A174" s="4"/>
      <c r="B174" s="17" t="s">
        <v>317</v>
      </c>
      <c r="C174" s="17"/>
      <c r="D174" s="24"/>
      <c r="E174" s="17"/>
      <c r="F174" s="24"/>
      <c r="G174" s="24"/>
      <c r="H174" s="24"/>
      <c r="I174" s="17"/>
      <c r="J174" s="24">
        <v>10945.47</v>
      </c>
      <c r="K174" s="19">
        <f t="shared" si="3"/>
        <v>10945.47</v>
      </c>
    </row>
    <row r="175" spans="1:11" ht="22.5" x14ac:dyDescent="0.25">
      <c r="A175" s="4"/>
      <c r="B175" s="17" t="s">
        <v>31</v>
      </c>
      <c r="C175" s="17"/>
      <c r="D175" s="24"/>
      <c r="E175" s="17"/>
      <c r="F175" s="24"/>
      <c r="G175" s="24"/>
      <c r="H175" s="24"/>
      <c r="I175" s="17"/>
      <c r="J175" s="24">
        <v>2465.61</v>
      </c>
      <c r="K175" s="19">
        <f t="shared" si="3"/>
        <v>2465.61</v>
      </c>
    </row>
    <row r="176" spans="1:11" ht="22.5" x14ac:dyDescent="0.25">
      <c r="A176" s="4"/>
      <c r="B176" s="17" t="s">
        <v>318</v>
      </c>
      <c r="C176" s="17"/>
      <c r="D176" s="24"/>
      <c r="E176" s="17"/>
      <c r="F176" s="24"/>
      <c r="G176" s="24"/>
      <c r="H176" s="24"/>
      <c r="I176" s="17"/>
      <c r="J176" s="24">
        <v>110201.82</v>
      </c>
      <c r="K176" s="19">
        <f t="shared" si="3"/>
        <v>110201.82</v>
      </c>
    </row>
    <row r="177" spans="1:11" ht="22.5" x14ac:dyDescent="0.25">
      <c r="A177" s="4"/>
      <c r="B177" s="17" t="s">
        <v>32</v>
      </c>
      <c r="C177" s="17"/>
      <c r="D177" s="24"/>
      <c r="E177" s="17"/>
      <c r="F177" s="24"/>
      <c r="G177" s="24"/>
      <c r="H177" s="24"/>
      <c r="I177" s="17"/>
      <c r="J177" s="24">
        <v>5669.05</v>
      </c>
      <c r="K177" s="19">
        <f t="shared" si="3"/>
        <v>5669.05</v>
      </c>
    </row>
    <row r="178" spans="1:11" x14ac:dyDescent="0.25">
      <c r="A178" s="4"/>
      <c r="B178" s="17" t="s">
        <v>33</v>
      </c>
      <c r="C178" s="17"/>
      <c r="D178" s="24"/>
      <c r="E178" s="17"/>
      <c r="F178" s="24"/>
      <c r="G178" s="24"/>
      <c r="H178" s="24"/>
      <c r="I178" s="17"/>
      <c r="J178" s="24">
        <v>31882.92</v>
      </c>
      <c r="K178" s="19">
        <f t="shared" si="3"/>
        <v>31882.92</v>
      </c>
    </row>
    <row r="179" spans="1:11" ht="22.5" x14ac:dyDescent="0.25">
      <c r="A179" s="4"/>
      <c r="B179" s="17" t="s">
        <v>34</v>
      </c>
      <c r="C179" s="17"/>
      <c r="D179" s="24"/>
      <c r="E179" s="17"/>
      <c r="F179" s="24"/>
      <c r="G179" s="24"/>
      <c r="H179" s="24"/>
      <c r="I179" s="17"/>
      <c r="J179" s="24">
        <v>31091.41</v>
      </c>
      <c r="K179" s="19">
        <f t="shared" si="3"/>
        <v>31091.41</v>
      </c>
    </row>
    <row r="180" spans="1:11" x14ac:dyDescent="0.25">
      <c r="A180" s="4"/>
      <c r="B180" s="17" t="s">
        <v>319</v>
      </c>
      <c r="C180" s="17"/>
      <c r="D180" s="24"/>
      <c r="E180" s="17"/>
      <c r="F180" s="24"/>
      <c r="G180" s="24"/>
      <c r="H180" s="24"/>
      <c r="I180" s="17"/>
      <c r="J180" s="24">
        <v>107093.39</v>
      </c>
      <c r="K180" s="19">
        <f t="shared" si="3"/>
        <v>107093.39</v>
      </c>
    </row>
    <row r="181" spans="1:11" ht="22.5" x14ac:dyDescent="0.25">
      <c r="A181" s="4"/>
      <c r="B181" s="17" t="s">
        <v>108</v>
      </c>
      <c r="C181" s="17"/>
      <c r="D181" s="24"/>
      <c r="E181" s="17"/>
      <c r="F181" s="24"/>
      <c r="G181" s="24"/>
      <c r="H181" s="24"/>
      <c r="I181" s="17"/>
      <c r="J181" s="24">
        <v>348032.67</v>
      </c>
      <c r="K181" s="19">
        <f t="shared" si="3"/>
        <v>348032.67</v>
      </c>
    </row>
    <row r="182" spans="1:11" x14ac:dyDescent="0.25">
      <c r="A182" s="4"/>
      <c r="B182" s="17" t="s">
        <v>36</v>
      </c>
      <c r="C182" s="17"/>
      <c r="D182" s="24"/>
      <c r="E182" s="17"/>
      <c r="F182" s="24"/>
      <c r="G182" s="24"/>
      <c r="H182" s="24"/>
      <c r="I182" s="17"/>
      <c r="J182" s="24">
        <v>13340.54</v>
      </c>
      <c r="K182" s="19">
        <f t="shared" si="3"/>
        <v>13340.54</v>
      </c>
    </row>
    <row r="183" spans="1:11" x14ac:dyDescent="0.25">
      <c r="A183" s="4"/>
      <c r="B183" s="17" t="s">
        <v>37</v>
      </c>
      <c r="C183" s="17"/>
      <c r="D183" s="24"/>
      <c r="E183" s="17"/>
      <c r="F183" s="24"/>
      <c r="G183" s="24"/>
      <c r="H183" s="24"/>
      <c r="I183" s="17"/>
      <c r="J183" s="24">
        <v>679617.08</v>
      </c>
      <c r="K183" s="19">
        <f t="shared" si="3"/>
        <v>679617.08</v>
      </c>
    </row>
    <row r="184" spans="1:11" ht="22.5" x14ac:dyDescent="0.25">
      <c r="A184" s="4"/>
      <c r="B184" s="17" t="s">
        <v>38</v>
      </c>
      <c r="C184" s="17"/>
      <c r="D184" s="24"/>
      <c r="E184" s="17"/>
      <c r="F184" s="24"/>
      <c r="G184" s="24"/>
      <c r="H184" s="24"/>
      <c r="I184" s="17"/>
      <c r="J184" s="24">
        <v>696</v>
      </c>
      <c r="K184" s="19">
        <f t="shared" si="3"/>
        <v>696</v>
      </c>
    </row>
    <row r="185" spans="1:11" ht="22.5" x14ac:dyDescent="0.25">
      <c r="A185" s="4"/>
      <c r="B185" s="17" t="s">
        <v>39</v>
      </c>
      <c r="C185" s="17"/>
      <c r="D185" s="24"/>
      <c r="E185" s="17"/>
      <c r="F185" s="24"/>
      <c r="G185" s="24"/>
      <c r="H185" s="24"/>
      <c r="I185" s="17"/>
      <c r="J185" s="24">
        <v>6373.76</v>
      </c>
      <c r="K185" s="19">
        <f t="shared" si="3"/>
        <v>6373.76</v>
      </c>
    </row>
    <row r="186" spans="1:11" ht="22.5" x14ac:dyDescent="0.25">
      <c r="A186" s="4"/>
      <c r="B186" s="17" t="s">
        <v>40</v>
      </c>
      <c r="C186" s="17"/>
      <c r="D186" s="24"/>
      <c r="E186" s="17"/>
      <c r="F186" s="24"/>
      <c r="G186" s="24"/>
      <c r="H186" s="24"/>
      <c r="I186" s="17"/>
      <c r="J186" s="24">
        <v>5171.57</v>
      </c>
      <c r="K186" s="19">
        <f t="shared" si="3"/>
        <v>5171.57</v>
      </c>
    </row>
    <row r="187" spans="1:11" ht="22.5" x14ac:dyDescent="0.25">
      <c r="A187" s="4"/>
      <c r="B187" s="17" t="s">
        <v>41</v>
      </c>
      <c r="C187" s="17"/>
      <c r="D187" s="24"/>
      <c r="E187" s="17"/>
      <c r="F187" s="24"/>
      <c r="G187" s="24"/>
      <c r="H187" s="24"/>
      <c r="I187" s="17"/>
      <c r="J187" s="24">
        <v>1663.49</v>
      </c>
      <c r="K187" s="19">
        <f t="shared" si="3"/>
        <v>1663.49</v>
      </c>
    </row>
    <row r="188" spans="1:11" ht="22.5" x14ac:dyDescent="0.25">
      <c r="A188" s="4"/>
      <c r="B188" s="17" t="s">
        <v>109</v>
      </c>
      <c r="C188" s="17"/>
      <c r="D188" s="24"/>
      <c r="E188" s="17"/>
      <c r="F188" s="24"/>
      <c r="G188" s="24"/>
      <c r="H188" s="24"/>
      <c r="I188" s="17"/>
      <c r="J188" s="24">
        <v>3393.72</v>
      </c>
      <c r="K188" s="19">
        <f t="shared" si="3"/>
        <v>3393.72</v>
      </c>
    </row>
    <row r="189" spans="1:11" x14ac:dyDescent="0.25">
      <c r="A189" s="4"/>
      <c r="B189" s="17" t="s">
        <v>110</v>
      </c>
      <c r="C189" s="17"/>
      <c r="D189" s="24"/>
      <c r="E189" s="17"/>
      <c r="F189" s="24"/>
      <c r="G189" s="24"/>
      <c r="H189" s="24"/>
      <c r="I189" s="17"/>
      <c r="J189" s="24">
        <v>5507.15</v>
      </c>
      <c r="K189" s="19">
        <f t="shared" si="3"/>
        <v>5507.15</v>
      </c>
    </row>
    <row r="190" spans="1:11" ht="22.5" x14ac:dyDescent="0.25">
      <c r="A190" s="4"/>
      <c r="B190" s="17" t="s">
        <v>111</v>
      </c>
      <c r="C190" s="17"/>
      <c r="D190" s="24"/>
      <c r="E190" s="17"/>
      <c r="F190" s="24"/>
      <c r="G190" s="24"/>
      <c r="H190" s="24"/>
      <c r="I190" s="17"/>
      <c r="J190" s="24">
        <v>1798.21</v>
      </c>
      <c r="K190" s="19">
        <f t="shared" si="3"/>
        <v>1798.21</v>
      </c>
    </row>
    <row r="191" spans="1:11" ht="22.5" x14ac:dyDescent="0.25">
      <c r="A191" s="4"/>
      <c r="B191" s="17" t="s">
        <v>112</v>
      </c>
      <c r="C191" s="17"/>
      <c r="D191" s="24"/>
      <c r="E191" s="17"/>
      <c r="F191" s="24"/>
      <c r="G191" s="24"/>
      <c r="H191" s="24"/>
      <c r="I191" s="17"/>
      <c r="J191" s="24">
        <v>9369.2199999999993</v>
      </c>
      <c r="K191" s="19">
        <f t="shared" si="3"/>
        <v>9369.2199999999993</v>
      </c>
    </row>
    <row r="192" spans="1:11" ht="22.5" x14ac:dyDescent="0.25">
      <c r="A192" s="4"/>
      <c r="B192" s="17" t="s">
        <v>113</v>
      </c>
      <c r="C192" s="17"/>
      <c r="D192" s="24"/>
      <c r="E192" s="17"/>
      <c r="F192" s="24"/>
      <c r="G192" s="24"/>
      <c r="H192" s="24"/>
      <c r="I192" s="17"/>
      <c r="J192" s="24">
        <v>53066.54</v>
      </c>
      <c r="K192" s="19">
        <f t="shared" si="3"/>
        <v>53066.54</v>
      </c>
    </row>
    <row r="193" spans="1:11" ht="22.5" x14ac:dyDescent="0.25">
      <c r="A193" s="4"/>
      <c r="B193" s="17" t="s">
        <v>114</v>
      </c>
      <c r="C193" s="17"/>
      <c r="D193" s="24"/>
      <c r="E193" s="17"/>
      <c r="F193" s="24"/>
      <c r="G193" s="24"/>
      <c r="H193" s="24"/>
      <c r="I193" s="17"/>
      <c r="J193" s="24">
        <v>15456</v>
      </c>
      <c r="K193" s="19">
        <f t="shared" si="3"/>
        <v>15456</v>
      </c>
    </row>
    <row r="194" spans="1:11" x14ac:dyDescent="0.25">
      <c r="A194" s="4"/>
      <c r="B194" s="17" t="s">
        <v>116</v>
      </c>
      <c r="C194" s="17"/>
      <c r="D194" s="24"/>
      <c r="E194" s="17"/>
      <c r="F194" s="24"/>
      <c r="G194" s="24"/>
      <c r="H194" s="24"/>
      <c r="I194" s="17"/>
      <c r="J194" s="24">
        <v>345348.95</v>
      </c>
      <c r="K194" s="19">
        <f t="shared" si="3"/>
        <v>345348.95</v>
      </c>
    </row>
    <row r="195" spans="1:11" ht="22.5" x14ac:dyDescent="0.25">
      <c r="A195" s="4"/>
      <c r="B195" s="17" t="s">
        <v>320</v>
      </c>
      <c r="C195" s="17"/>
      <c r="D195" s="24"/>
      <c r="E195" s="17"/>
      <c r="F195" s="24"/>
      <c r="G195" s="24"/>
      <c r="H195" s="24"/>
      <c r="I195" s="17"/>
      <c r="J195" s="24">
        <v>36781.589999999997</v>
      </c>
      <c r="K195" s="19">
        <f t="shared" si="3"/>
        <v>36781.589999999997</v>
      </c>
    </row>
    <row r="196" spans="1:11" x14ac:dyDescent="0.25">
      <c r="A196" s="4"/>
      <c r="B196" s="17" t="s">
        <v>321</v>
      </c>
      <c r="C196" s="17"/>
      <c r="D196" s="24"/>
      <c r="E196" s="17"/>
      <c r="F196" s="24"/>
      <c r="G196" s="24"/>
      <c r="H196" s="24"/>
      <c r="I196" s="17"/>
      <c r="J196" s="24">
        <v>12700</v>
      </c>
      <c r="K196" s="19">
        <f t="shared" si="3"/>
        <v>12700</v>
      </c>
    </row>
    <row r="197" spans="1:11" ht="22.5" x14ac:dyDescent="0.25">
      <c r="A197" s="4"/>
      <c r="B197" s="17" t="s">
        <v>322</v>
      </c>
      <c r="C197" s="17"/>
      <c r="D197" s="24"/>
      <c r="E197" s="17"/>
      <c r="F197" s="24"/>
      <c r="G197" s="24"/>
      <c r="H197" s="24"/>
      <c r="I197" s="17"/>
      <c r="J197" s="24">
        <v>67905.399999999994</v>
      </c>
      <c r="K197" s="19">
        <f t="shared" si="3"/>
        <v>67905.399999999994</v>
      </c>
    </row>
    <row r="198" spans="1:11" ht="22.5" x14ac:dyDescent="0.25">
      <c r="A198" s="4"/>
      <c r="B198" s="17" t="s">
        <v>117</v>
      </c>
      <c r="C198" s="17"/>
      <c r="D198" s="24"/>
      <c r="E198" s="17"/>
      <c r="F198" s="24"/>
      <c r="G198" s="24"/>
      <c r="H198" s="24"/>
      <c r="I198" s="17"/>
      <c r="J198" s="24">
        <v>521.98</v>
      </c>
      <c r="K198" s="19">
        <f t="shared" si="3"/>
        <v>521.98</v>
      </c>
    </row>
    <row r="199" spans="1:11" x14ac:dyDescent="0.25">
      <c r="A199" s="4"/>
      <c r="B199" s="17" t="s">
        <v>118</v>
      </c>
      <c r="C199" s="17"/>
      <c r="D199" s="24"/>
      <c r="E199" s="17"/>
      <c r="F199" s="24"/>
      <c r="G199" s="24"/>
      <c r="H199" s="24"/>
      <c r="I199" s="17"/>
      <c r="J199" s="24">
        <v>341390.9</v>
      </c>
      <c r="K199" s="19">
        <f t="shared" si="3"/>
        <v>341390.9</v>
      </c>
    </row>
    <row r="200" spans="1:11" ht="22.5" x14ac:dyDescent="0.25">
      <c r="A200" s="4"/>
      <c r="B200" s="17" t="s">
        <v>323</v>
      </c>
      <c r="C200" s="17"/>
      <c r="D200" s="24"/>
      <c r="E200" s="17"/>
      <c r="F200" s="24"/>
      <c r="G200" s="24"/>
      <c r="H200" s="24"/>
      <c r="I200" s="17"/>
      <c r="J200" s="24">
        <v>376060.66</v>
      </c>
      <c r="K200" s="19">
        <f t="shared" si="3"/>
        <v>376060.66</v>
      </c>
    </row>
    <row r="201" spans="1:11" ht="22.5" x14ac:dyDescent="0.25">
      <c r="A201" s="4"/>
      <c r="B201" s="17" t="s">
        <v>324</v>
      </c>
      <c r="C201" s="17"/>
      <c r="D201" s="24"/>
      <c r="E201" s="17"/>
      <c r="F201" s="24"/>
      <c r="G201" s="24"/>
      <c r="H201" s="24"/>
      <c r="I201" s="17"/>
      <c r="J201" s="24">
        <v>2074</v>
      </c>
      <c r="K201" s="19">
        <f t="shared" si="3"/>
        <v>2074</v>
      </c>
    </row>
    <row r="202" spans="1:11" ht="22.5" x14ac:dyDescent="0.25">
      <c r="A202" s="4"/>
      <c r="B202" s="17" t="s">
        <v>325</v>
      </c>
      <c r="C202" s="17"/>
      <c r="D202" s="24"/>
      <c r="E202" s="17"/>
      <c r="F202" s="24"/>
      <c r="G202" s="24"/>
      <c r="H202" s="24"/>
      <c r="I202" s="17"/>
      <c r="J202" s="24">
        <v>5484</v>
      </c>
      <c r="K202" s="19">
        <f t="shared" si="3"/>
        <v>5484</v>
      </c>
    </row>
    <row r="203" spans="1:11" x14ac:dyDescent="0.25">
      <c r="A203" s="4"/>
      <c r="B203" s="17" t="s">
        <v>42</v>
      </c>
      <c r="C203" s="17"/>
      <c r="D203" s="24"/>
      <c r="E203" s="17"/>
      <c r="F203" s="24"/>
      <c r="G203" s="24"/>
      <c r="H203" s="24"/>
      <c r="I203" s="17"/>
      <c r="J203" s="24">
        <v>1441052.93</v>
      </c>
      <c r="K203" s="19">
        <f t="shared" si="3"/>
        <v>1441052.93</v>
      </c>
    </row>
    <row r="204" spans="1:11" x14ac:dyDescent="0.25">
      <c r="A204" s="4"/>
      <c r="B204" s="17" t="s">
        <v>43</v>
      </c>
      <c r="C204" s="17"/>
      <c r="D204" s="24"/>
      <c r="E204" s="17"/>
      <c r="F204" s="24"/>
      <c r="G204" s="24"/>
      <c r="H204" s="24"/>
      <c r="I204" s="17"/>
      <c r="J204" s="24">
        <v>921776</v>
      </c>
      <c r="K204" s="19">
        <f t="shared" si="3"/>
        <v>921776</v>
      </c>
    </row>
    <row r="205" spans="1:11" ht="22.5" x14ac:dyDescent="0.25">
      <c r="A205" s="4"/>
      <c r="B205" s="17" t="s">
        <v>326</v>
      </c>
      <c r="C205" s="17"/>
      <c r="D205" s="24"/>
      <c r="E205" s="17"/>
      <c r="F205" s="24"/>
      <c r="G205" s="24"/>
      <c r="H205" s="24"/>
      <c r="I205" s="17"/>
      <c r="J205" s="24">
        <v>563160.82999999996</v>
      </c>
      <c r="K205" s="19">
        <f t="shared" si="3"/>
        <v>563160.82999999996</v>
      </c>
    </row>
    <row r="206" spans="1:11" ht="22.5" x14ac:dyDescent="0.25">
      <c r="A206" s="4"/>
      <c r="B206" s="17" t="s">
        <v>119</v>
      </c>
      <c r="C206" s="17"/>
      <c r="D206" s="24"/>
      <c r="E206" s="17"/>
      <c r="F206" s="24"/>
      <c r="G206" s="24"/>
      <c r="H206" s="24"/>
      <c r="I206" s="17"/>
      <c r="J206" s="24">
        <v>267225.51</v>
      </c>
      <c r="K206" s="19">
        <f t="shared" si="3"/>
        <v>267225.51</v>
      </c>
    </row>
    <row r="207" spans="1:11" x14ac:dyDescent="0.25">
      <c r="A207" s="4"/>
      <c r="B207" s="17" t="s">
        <v>132</v>
      </c>
      <c r="C207" s="17"/>
      <c r="D207" s="24"/>
      <c r="E207" s="17"/>
      <c r="F207" s="24"/>
      <c r="G207" s="24"/>
      <c r="H207" s="24"/>
      <c r="I207" s="17"/>
      <c r="J207" s="24">
        <v>513916.22</v>
      </c>
      <c r="K207" s="19">
        <f t="shared" si="3"/>
        <v>513916.22</v>
      </c>
    </row>
    <row r="208" spans="1:11" ht="22.5" x14ac:dyDescent="0.25">
      <c r="A208" s="4"/>
      <c r="B208" s="17" t="s">
        <v>327</v>
      </c>
      <c r="C208" s="17"/>
      <c r="D208" s="24"/>
      <c r="E208" s="17"/>
      <c r="F208" s="24"/>
      <c r="G208" s="24"/>
      <c r="H208" s="24"/>
      <c r="I208" s="17"/>
      <c r="J208" s="24">
        <v>304068.8</v>
      </c>
      <c r="K208" s="19">
        <f t="shared" si="3"/>
        <v>304068.8</v>
      </c>
    </row>
    <row r="209" spans="1:11" ht="22.5" x14ac:dyDescent="0.25">
      <c r="A209" s="4"/>
      <c r="B209" s="17" t="s">
        <v>328</v>
      </c>
      <c r="C209" s="17"/>
      <c r="D209" s="24"/>
      <c r="E209" s="17"/>
      <c r="F209" s="24"/>
      <c r="G209" s="24"/>
      <c r="H209" s="24"/>
      <c r="I209" s="17"/>
      <c r="J209" s="24">
        <v>11903727.459999999</v>
      </c>
      <c r="K209" s="19">
        <f t="shared" si="3"/>
        <v>11903727.459999999</v>
      </c>
    </row>
    <row r="210" spans="1:11" ht="22.5" x14ac:dyDescent="0.25">
      <c r="A210" s="4"/>
      <c r="B210" s="17" t="s">
        <v>329</v>
      </c>
      <c r="C210" s="17"/>
      <c r="D210" s="24"/>
      <c r="E210" s="17"/>
      <c r="F210" s="24"/>
      <c r="G210" s="24"/>
      <c r="H210" s="24"/>
      <c r="I210" s="17"/>
      <c r="J210" s="24">
        <v>24536250</v>
      </c>
      <c r="K210" s="19">
        <f t="shared" si="3"/>
        <v>24536250</v>
      </c>
    </row>
    <row r="211" spans="1:11" x14ac:dyDescent="0.25">
      <c r="A211" s="4"/>
      <c r="B211" s="17" t="s">
        <v>330</v>
      </c>
      <c r="C211" s="17"/>
      <c r="D211" s="24"/>
      <c r="E211" s="17"/>
      <c r="F211" s="24"/>
      <c r="G211" s="24"/>
      <c r="H211" s="24"/>
      <c r="I211" s="17"/>
      <c r="J211" s="24">
        <v>6993571.8099999996</v>
      </c>
      <c r="K211" s="19">
        <f t="shared" si="3"/>
        <v>6993571.8099999996</v>
      </c>
    </row>
    <row r="212" spans="1:11" x14ac:dyDescent="0.25">
      <c r="A212" s="4"/>
      <c r="B212" s="17" t="s">
        <v>331</v>
      </c>
      <c r="C212" s="17"/>
      <c r="D212" s="24"/>
      <c r="E212" s="17"/>
      <c r="F212" s="24"/>
      <c r="G212" s="24"/>
      <c r="H212" s="24"/>
      <c r="I212" s="17"/>
      <c r="J212" s="24">
        <v>954.97</v>
      </c>
      <c r="K212" s="19">
        <f t="shared" si="3"/>
        <v>954.97</v>
      </c>
    </row>
    <row r="213" spans="1:11" ht="22.5" x14ac:dyDescent="0.25">
      <c r="A213" s="4"/>
      <c r="B213" s="17" t="s">
        <v>332</v>
      </c>
      <c r="C213" s="17"/>
      <c r="D213" s="24"/>
      <c r="E213" s="17"/>
      <c r="F213" s="24"/>
      <c r="G213" s="24"/>
      <c r="H213" s="24"/>
      <c r="I213" s="17"/>
      <c r="J213" s="24">
        <v>7324000</v>
      </c>
      <c r="K213" s="19">
        <f t="shared" si="3"/>
        <v>7324000</v>
      </c>
    </row>
    <row r="214" spans="1:11" x14ac:dyDescent="0.25">
      <c r="A214" s="4"/>
      <c r="B214" s="17" t="s">
        <v>333</v>
      </c>
      <c r="C214" s="17"/>
      <c r="D214" s="24"/>
      <c r="E214" s="17"/>
      <c r="F214" s="24"/>
      <c r="G214" s="24"/>
      <c r="H214" s="24"/>
      <c r="I214" s="17"/>
      <c r="J214" s="24">
        <v>39759.5</v>
      </c>
      <c r="K214" s="19">
        <f t="shared" si="3"/>
        <v>39759.5</v>
      </c>
    </row>
    <row r="215" spans="1:11" ht="22.5" x14ac:dyDescent="0.25">
      <c r="A215" s="4"/>
      <c r="B215" s="17" t="s">
        <v>137</v>
      </c>
      <c r="C215" s="17"/>
      <c r="D215" s="24"/>
      <c r="E215" s="17"/>
      <c r="F215" s="24"/>
      <c r="G215" s="24"/>
      <c r="H215" s="24"/>
      <c r="I215" s="17"/>
      <c r="J215" s="24">
        <v>5922.49</v>
      </c>
      <c r="K215" s="19">
        <f t="shared" si="3"/>
        <v>5922.49</v>
      </c>
    </row>
    <row r="216" spans="1:11" ht="22.5" x14ac:dyDescent="0.25">
      <c r="A216" s="4"/>
      <c r="B216" s="17" t="s">
        <v>223</v>
      </c>
      <c r="C216" s="17"/>
      <c r="D216" s="24"/>
      <c r="E216" s="17"/>
      <c r="F216" s="24"/>
      <c r="G216" s="24"/>
      <c r="H216" s="24"/>
      <c r="I216" s="17"/>
      <c r="J216" s="24">
        <v>549261.65</v>
      </c>
      <c r="K216" s="19">
        <f t="shared" si="3"/>
        <v>549261.65</v>
      </c>
    </row>
    <row r="217" spans="1:11" ht="22.5" x14ac:dyDescent="0.25">
      <c r="A217" s="4"/>
      <c r="B217" s="17" t="s">
        <v>224</v>
      </c>
      <c r="C217" s="17"/>
      <c r="D217" s="24"/>
      <c r="E217" s="17"/>
      <c r="F217" s="24"/>
      <c r="G217" s="24"/>
      <c r="H217" s="24"/>
      <c r="I217" s="17"/>
      <c r="J217" s="24">
        <v>121369.3</v>
      </c>
      <c r="K217" s="19">
        <f t="shared" si="3"/>
        <v>121369.3</v>
      </c>
    </row>
    <row r="218" spans="1:11" ht="22.5" x14ac:dyDescent="0.25">
      <c r="A218" s="4"/>
      <c r="B218" s="17" t="s">
        <v>225</v>
      </c>
      <c r="C218" s="17"/>
      <c r="D218" s="24"/>
      <c r="E218" s="17"/>
      <c r="F218" s="24"/>
      <c r="G218" s="24"/>
      <c r="H218" s="24"/>
      <c r="I218" s="17"/>
      <c r="J218" s="24">
        <v>2153</v>
      </c>
      <c r="K218" s="19">
        <f t="shared" si="3"/>
        <v>2153</v>
      </c>
    </row>
    <row r="219" spans="1:11" ht="22.5" x14ac:dyDescent="0.25">
      <c r="A219" s="4"/>
      <c r="B219" s="17" t="s">
        <v>226</v>
      </c>
      <c r="C219" s="17"/>
      <c r="D219" s="24"/>
      <c r="E219" s="17"/>
      <c r="F219" s="24"/>
      <c r="G219" s="24"/>
      <c r="H219" s="24"/>
      <c r="I219" s="17"/>
      <c r="J219" s="24">
        <v>28348</v>
      </c>
      <c r="K219" s="19">
        <f t="shared" si="3"/>
        <v>28348</v>
      </c>
    </row>
    <row r="220" spans="1:11" x14ac:dyDescent="0.25">
      <c r="A220" s="12" t="s">
        <v>279</v>
      </c>
      <c r="B220" s="13"/>
      <c r="C220" s="14"/>
      <c r="D220" s="15">
        <f>SUM(D221:D229)</f>
        <v>0</v>
      </c>
      <c r="E220" s="13"/>
      <c r="F220" s="15">
        <f>SUM(F221:F229)</f>
        <v>0</v>
      </c>
      <c r="G220" s="13"/>
      <c r="H220" s="15">
        <f>SUM(H221:H229)</f>
        <v>0</v>
      </c>
      <c r="I220" s="13"/>
      <c r="J220" s="15">
        <v>403767.43</v>
      </c>
      <c r="K220" s="15">
        <f>SUM(K221:K229)</f>
        <v>403767.43</v>
      </c>
    </row>
    <row r="221" spans="1:11" x14ac:dyDescent="0.25">
      <c r="A221" s="4"/>
      <c r="B221" s="17" t="s">
        <v>334</v>
      </c>
      <c r="C221" s="17"/>
      <c r="D221" s="24"/>
      <c r="E221" s="17"/>
      <c r="F221" s="24"/>
      <c r="G221" s="24"/>
      <c r="H221" s="24"/>
      <c r="I221" s="17"/>
      <c r="J221" s="24">
        <v>11.9</v>
      </c>
      <c r="K221" s="19">
        <f t="shared" si="3"/>
        <v>11.9</v>
      </c>
    </row>
    <row r="222" spans="1:11" ht="22.5" x14ac:dyDescent="0.25">
      <c r="A222" s="4"/>
      <c r="B222" s="17" t="s">
        <v>335</v>
      </c>
      <c r="C222" s="17"/>
      <c r="D222" s="24"/>
      <c r="E222" s="17"/>
      <c r="F222" s="24"/>
      <c r="G222" s="24"/>
      <c r="H222" s="24"/>
      <c r="I222" s="17"/>
      <c r="J222" s="24">
        <v>7683.09</v>
      </c>
      <c r="K222" s="19">
        <f t="shared" si="3"/>
        <v>7683.09</v>
      </c>
    </row>
    <row r="223" spans="1:11" x14ac:dyDescent="0.25">
      <c r="A223" s="4"/>
      <c r="B223" s="17" t="s">
        <v>44</v>
      </c>
      <c r="C223" s="17"/>
      <c r="D223" s="24"/>
      <c r="E223" s="17"/>
      <c r="F223" s="24"/>
      <c r="G223" s="24"/>
      <c r="H223" s="24"/>
      <c r="I223" s="17"/>
      <c r="J223" s="24">
        <v>57635</v>
      </c>
      <c r="K223" s="19">
        <f t="shared" si="3"/>
        <v>57635</v>
      </c>
    </row>
    <row r="224" spans="1:11" ht="22.5" x14ac:dyDescent="0.25">
      <c r="A224" s="4"/>
      <c r="B224" s="17" t="s">
        <v>336</v>
      </c>
      <c r="C224" s="17"/>
      <c r="D224" s="24"/>
      <c r="E224" s="17"/>
      <c r="F224" s="24"/>
      <c r="G224" s="24"/>
      <c r="H224" s="24"/>
      <c r="I224" s="17"/>
      <c r="J224" s="24">
        <v>100853.23</v>
      </c>
      <c r="K224" s="19">
        <f t="shared" si="3"/>
        <v>100853.23</v>
      </c>
    </row>
    <row r="225" spans="1:11" ht="22.5" x14ac:dyDescent="0.25">
      <c r="B225" s="17" t="s">
        <v>337</v>
      </c>
      <c r="C225" s="17"/>
      <c r="D225" s="24"/>
      <c r="E225" s="17"/>
      <c r="F225" s="24"/>
      <c r="G225" s="24"/>
      <c r="H225" s="24"/>
      <c r="I225" s="17"/>
      <c r="J225" s="24">
        <v>6295.52</v>
      </c>
      <c r="K225" s="19">
        <f t="shared" si="3"/>
        <v>6295.52</v>
      </c>
    </row>
    <row r="226" spans="1:11" s="11" customFormat="1" ht="22.5" x14ac:dyDescent="0.25">
      <c r="A226"/>
      <c r="B226" s="17" t="s">
        <v>338</v>
      </c>
      <c r="C226" s="17"/>
      <c r="D226" s="24"/>
      <c r="E226" s="17"/>
      <c r="F226" s="24"/>
      <c r="G226" s="24"/>
      <c r="H226" s="24"/>
      <c r="I226" s="17"/>
      <c r="J226" s="24">
        <v>30095.26</v>
      </c>
      <c r="K226" s="19">
        <f t="shared" si="3"/>
        <v>30095.26</v>
      </c>
    </row>
    <row r="227" spans="1:11" s="11" customFormat="1" ht="22.5" x14ac:dyDescent="0.25">
      <c r="A227"/>
      <c r="B227" s="17" t="s">
        <v>339</v>
      </c>
      <c r="C227" s="17"/>
      <c r="D227" s="24"/>
      <c r="E227" s="17"/>
      <c r="F227" s="24"/>
      <c r="G227" s="24"/>
      <c r="H227" s="24"/>
      <c r="I227" s="17"/>
      <c r="J227" s="24">
        <v>6130.59</v>
      </c>
      <c r="K227" s="19">
        <f t="shared" si="3"/>
        <v>6130.59</v>
      </c>
    </row>
    <row r="228" spans="1:11" s="11" customFormat="1" x14ac:dyDescent="0.25">
      <c r="A228"/>
      <c r="B228" s="17" t="s">
        <v>340</v>
      </c>
      <c r="C228" s="17"/>
      <c r="D228" s="24"/>
      <c r="E228" s="17"/>
      <c r="F228" s="24"/>
      <c r="G228" s="24"/>
      <c r="H228" s="24"/>
      <c r="I228" s="17"/>
      <c r="J228" s="24">
        <v>193547</v>
      </c>
      <c r="K228" s="19">
        <f t="shared" si="3"/>
        <v>193547</v>
      </c>
    </row>
    <row r="229" spans="1:11" s="11" customFormat="1" ht="22.5" x14ac:dyDescent="0.25">
      <c r="A229"/>
      <c r="B229" s="17" t="s">
        <v>341</v>
      </c>
      <c r="C229" s="17"/>
      <c r="D229" s="24"/>
      <c r="E229" s="17"/>
      <c r="F229" s="24"/>
      <c r="G229" s="24"/>
      <c r="H229" s="24"/>
      <c r="I229" s="17"/>
      <c r="J229" s="24">
        <v>1515.84</v>
      </c>
      <c r="K229" s="19">
        <f t="shared" si="3"/>
        <v>1515.84</v>
      </c>
    </row>
    <row r="230" spans="1:11" x14ac:dyDescent="0.25">
      <c r="A230" s="12" t="s">
        <v>283</v>
      </c>
      <c r="B230" s="13"/>
      <c r="C230" s="14"/>
      <c r="D230" s="15">
        <f>SUM(D231:D284)</f>
        <v>0</v>
      </c>
      <c r="E230" s="13"/>
      <c r="F230" s="15">
        <f>SUM(F231:F284)</f>
        <v>0</v>
      </c>
      <c r="G230" s="13"/>
      <c r="H230" s="15">
        <f>SUM(H231:H284)</f>
        <v>0</v>
      </c>
      <c r="I230" s="13"/>
      <c r="J230" s="15">
        <v>4211408</v>
      </c>
      <c r="K230" s="15">
        <f>SUM(K231:K284)</f>
        <v>4211408</v>
      </c>
    </row>
    <row r="231" spans="1:11" s="11" customFormat="1" x14ac:dyDescent="0.25">
      <c r="A231"/>
      <c r="B231" s="17" t="s">
        <v>63</v>
      </c>
      <c r="C231" s="17"/>
      <c r="D231" s="24"/>
      <c r="E231" s="17"/>
      <c r="F231" s="24"/>
      <c r="G231" s="24"/>
      <c r="H231" s="24"/>
      <c r="I231" s="17"/>
      <c r="J231" s="24">
        <v>3229</v>
      </c>
      <c r="K231" s="19">
        <f t="shared" si="3"/>
        <v>3229</v>
      </c>
    </row>
    <row r="232" spans="1:11" s="11" customFormat="1" ht="22.5" x14ac:dyDescent="0.25">
      <c r="A232"/>
      <c r="B232" s="17" t="s">
        <v>64</v>
      </c>
      <c r="C232" s="17"/>
      <c r="D232" s="24"/>
      <c r="E232" s="17"/>
      <c r="F232" s="24"/>
      <c r="G232" s="24"/>
      <c r="H232" s="24"/>
      <c r="I232" s="17"/>
      <c r="J232" s="24">
        <v>8635.41</v>
      </c>
      <c r="K232" s="19">
        <f t="shared" si="3"/>
        <v>8635.41</v>
      </c>
    </row>
    <row r="233" spans="1:11" s="11" customFormat="1" x14ac:dyDescent="0.25">
      <c r="A233"/>
      <c r="B233" s="17" t="s">
        <v>342</v>
      </c>
      <c r="C233" s="17"/>
      <c r="D233" s="24"/>
      <c r="E233" s="17"/>
      <c r="F233" s="24"/>
      <c r="G233" s="24"/>
      <c r="H233" s="24"/>
      <c r="I233" s="17"/>
      <c r="J233" s="24">
        <v>28250.560000000001</v>
      </c>
      <c r="K233" s="19">
        <f t="shared" si="3"/>
        <v>28250.560000000001</v>
      </c>
    </row>
    <row r="234" spans="1:11" s="11" customFormat="1" x14ac:dyDescent="0.25">
      <c r="A234"/>
      <c r="B234" s="17" t="s">
        <v>53</v>
      </c>
      <c r="C234" s="17"/>
      <c r="D234" s="24"/>
      <c r="E234" s="17"/>
      <c r="F234" s="24"/>
      <c r="G234" s="24"/>
      <c r="H234" s="24"/>
      <c r="I234" s="17"/>
      <c r="J234" s="24">
        <v>7.01</v>
      </c>
      <c r="K234" s="19">
        <f t="shared" si="3"/>
        <v>7.01</v>
      </c>
    </row>
    <row r="235" spans="1:11" s="11" customFormat="1" x14ac:dyDescent="0.25">
      <c r="A235"/>
      <c r="B235" s="17" t="s">
        <v>65</v>
      </c>
      <c r="C235" s="17"/>
      <c r="D235" s="24"/>
      <c r="E235" s="17"/>
      <c r="F235" s="24"/>
      <c r="G235" s="24"/>
      <c r="H235" s="24"/>
      <c r="I235" s="17"/>
      <c r="J235" s="24">
        <v>716</v>
      </c>
      <c r="K235" s="19">
        <f t="shared" ref="K235:K284" si="4">+D235+F235+H235+J235</f>
        <v>716</v>
      </c>
    </row>
    <row r="236" spans="1:11" x14ac:dyDescent="0.25">
      <c r="B236" s="17" t="s">
        <v>66</v>
      </c>
      <c r="C236" s="17"/>
      <c r="D236" s="24"/>
      <c r="E236" s="17"/>
      <c r="F236" s="24"/>
      <c r="G236" s="24"/>
      <c r="H236" s="24"/>
      <c r="I236" s="17"/>
      <c r="J236" s="24">
        <v>2275</v>
      </c>
      <c r="K236" s="19">
        <f t="shared" si="4"/>
        <v>2275</v>
      </c>
    </row>
    <row r="237" spans="1:11" x14ac:dyDescent="0.25">
      <c r="B237" s="17" t="s">
        <v>68</v>
      </c>
      <c r="C237" s="17"/>
      <c r="D237" s="24"/>
      <c r="E237" s="17"/>
      <c r="F237" s="24"/>
      <c r="G237" s="24"/>
      <c r="H237" s="24"/>
      <c r="I237" s="17"/>
      <c r="J237" s="24">
        <v>386</v>
      </c>
      <c r="K237" s="19">
        <f t="shared" si="4"/>
        <v>386</v>
      </c>
    </row>
    <row r="238" spans="1:11" ht="22.5" x14ac:dyDescent="0.25">
      <c r="B238" s="17" t="s">
        <v>72</v>
      </c>
      <c r="C238" s="17"/>
      <c r="D238" s="24"/>
      <c r="E238" s="17"/>
      <c r="F238" s="24"/>
      <c r="G238" s="24"/>
      <c r="H238" s="24"/>
      <c r="I238" s="17"/>
      <c r="J238" s="24">
        <v>138102</v>
      </c>
      <c r="K238" s="19">
        <f t="shared" si="4"/>
        <v>138102</v>
      </c>
    </row>
    <row r="239" spans="1:11" x14ac:dyDescent="0.25">
      <c r="B239" s="17" t="s">
        <v>343</v>
      </c>
      <c r="C239" s="17"/>
      <c r="D239" s="24"/>
      <c r="E239" s="17"/>
      <c r="F239" s="24"/>
      <c r="G239" s="24"/>
      <c r="H239" s="24"/>
      <c r="I239" s="17"/>
      <c r="J239" s="24">
        <v>370123</v>
      </c>
      <c r="K239" s="19">
        <f t="shared" si="4"/>
        <v>370123</v>
      </c>
    </row>
    <row r="240" spans="1:11" x14ac:dyDescent="0.25">
      <c r="B240" s="17" t="s">
        <v>344</v>
      </c>
      <c r="C240" s="17"/>
      <c r="D240" s="24"/>
      <c r="E240" s="17"/>
      <c r="F240" s="24"/>
      <c r="G240" s="24"/>
      <c r="H240" s="24"/>
      <c r="I240" s="17"/>
      <c r="J240" s="24">
        <v>1213465</v>
      </c>
      <c r="K240" s="19">
        <f t="shared" si="4"/>
        <v>1213465</v>
      </c>
    </row>
    <row r="241" spans="2:11" ht="22.5" x14ac:dyDescent="0.25">
      <c r="B241" s="17" t="s">
        <v>345</v>
      </c>
      <c r="C241" s="17"/>
      <c r="D241" s="24"/>
      <c r="E241" s="17"/>
      <c r="F241" s="24"/>
      <c r="G241" s="24"/>
      <c r="H241" s="24"/>
      <c r="I241" s="17"/>
      <c r="J241" s="24">
        <v>1132.5999999999999</v>
      </c>
      <c r="K241" s="19">
        <f t="shared" si="4"/>
        <v>1132.5999999999999</v>
      </c>
    </row>
    <row r="242" spans="2:11" x14ac:dyDescent="0.25">
      <c r="B242" s="17" t="s">
        <v>346</v>
      </c>
      <c r="C242" s="17"/>
      <c r="D242" s="24"/>
      <c r="E242" s="17"/>
      <c r="F242" s="24"/>
      <c r="G242" s="24"/>
      <c r="H242" s="24"/>
      <c r="I242" s="17"/>
      <c r="J242" s="24">
        <v>1025.8800000000001</v>
      </c>
      <c r="K242" s="19">
        <f t="shared" si="4"/>
        <v>1025.8800000000001</v>
      </c>
    </row>
    <row r="243" spans="2:11" x14ac:dyDescent="0.25">
      <c r="B243" s="17" t="s">
        <v>347</v>
      </c>
      <c r="C243" s="17"/>
      <c r="D243" s="24"/>
      <c r="E243" s="17"/>
      <c r="F243" s="24"/>
      <c r="G243" s="24"/>
      <c r="H243" s="24"/>
      <c r="I243" s="17"/>
      <c r="J243" s="24">
        <v>135.52000000000001</v>
      </c>
      <c r="K243" s="19">
        <f t="shared" si="4"/>
        <v>135.52000000000001</v>
      </c>
    </row>
    <row r="244" spans="2:11" ht="22.5" x14ac:dyDescent="0.25">
      <c r="B244" s="17" t="s">
        <v>348</v>
      </c>
      <c r="C244" s="17"/>
      <c r="D244" s="24"/>
      <c r="E244" s="17"/>
      <c r="F244" s="24"/>
      <c r="G244" s="24"/>
      <c r="H244" s="24"/>
      <c r="I244" s="17"/>
      <c r="J244" s="24">
        <v>834.24</v>
      </c>
      <c r="K244" s="19">
        <f t="shared" si="4"/>
        <v>834.24</v>
      </c>
    </row>
    <row r="245" spans="2:11" ht="22.5" x14ac:dyDescent="0.25">
      <c r="B245" s="17" t="s">
        <v>349</v>
      </c>
      <c r="C245" s="17"/>
      <c r="D245" s="24"/>
      <c r="E245" s="17"/>
      <c r="F245" s="24"/>
      <c r="G245" s="24"/>
      <c r="H245" s="24"/>
      <c r="I245" s="17"/>
      <c r="J245" s="24">
        <v>55584.11</v>
      </c>
      <c r="K245" s="19">
        <f t="shared" si="4"/>
        <v>55584.11</v>
      </c>
    </row>
    <row r="246" spans="2:11" ht="22.5" x14ac:dyDescent="0.25">
      <c r="B246" s="17" t="s">
        <v>350</v>
      </c>
      <c r="C246" s="17"/>
      <c r="D246" s="24"/>
      <c r="E246" s="17"/>
      <c r="F246" s="24"/>
      <c r="G246" s="24"/>
      <c r="H246" s="24"/>
      <c r="I246" s="17"/>
      <c r="J246" s="24">
        <v>6429.09</v>
      </c>
      <c r="K246" s="19">
        <f t="shared" si="4"/>
        <v>6429.09</v>
      </c>
    </row>
    <row r="247" spans="2:11" ht="22.5" x14ac:dyDescent="0.25">
      <c r="B247" s="17" t="s">
        <v>351</v>
      </c>
      <c r="C247" s="17"/>
      <c r="D247" s="24"/>
      <c r="E247" s="17"/>
      <c r="F247" s="24"/>
      <c r="G247" s="24"/>
      <c r="H247" s="24"/>
      <c r="I247" s="17"/>
      <c r="J247" s="24">
        <v>24643.39</v>
      </c>
      <c r="K247" s="19">
        <f t="shared" si="4"/>
        <v>24643.39</v>
      </c>
    </row>
    <row r="248" spans="2:11" ht="22.5" x14ac:dyDescent="0.25">
      <c r="B248" s="17" t="s">
        <v>352</v>
      </c>
      <c r="C248" s="17"/>
      <c r="D248" s="24"/>
      <c r="E248" s="17"/>
      <c r="F248" s="24"/>
      <c r="G248" s="24"/>
      <c r="H248" s="24"/>
      <c r="I248" s="17"/>
      <c r="J248" s="24">
        <v>645.14</v>
      </c>
      <c r="K248" s="19">
        <f t="shared" si="4"/>
        <v>645.14</v>
      </c>
    </row>
    <row r="249" spans="2:11" ht="22.5" x14ac:dyDescent="0.25">
      <c r="B249" s="17" t="s">
        <v>353</v>
      </c>
      <c r="C249" s="17"/>
      <c r="D249" s="24"/>
      <c r="E249" s="17"/>
      <c r="F249" s="24"/>
      <c r="G249" s="24"/>
      <c r="H249" s="24"/>
      <c r="I249" s="17"/>
      <c r="J249" s="24">
        <v>69341.259999999995</v>
      </c>
      <c r="K249" s="19">
        <f t="shared" si="4"/>
        <v>69341.259999999995</v>
      </c>
    </row>
    <row r="250" spans="2:11" x14ac:dyDescent="0.25">
      <c r="B250" s="17" t="s">
        <v>55</v>
      </c>
      <c r="C250" s="17"/>
      <c r="D250" s="24"/>
      <c r="E250" s="17"/>
      <c r="F250" s="24"/>
      <c r="G250" s="24"/>
      <c r="H250" s="24"/>
      <c r="I250" s="17"/>
      <c r="J250" s="24">
        <v>531</v>
      </c>
      <c r="K250" s="19">
        <f t="shared" si="4"/>
        <v>531</v>
      </c>
    </row>
    <row r="251" spans="2:11" ht="22.5" x14ac:dyDescent="0.25">
      <c r="B251" s="17" t="s">
        <v>77</v>
      </c>
      <c r="C251" s="17"/>
      <c r="D251" s="24"/>
      <c r="E251" s="17"/>
      <c r="F251" s="24"/>
      <c r="G251" s="24"/>
      <c r="H251" s="24"/>
      <c r="I251" s="17"/>
      <c r="J251" s="24">
        <v>58813</v>
      </c>
      <c r="K251" s="19">
        <f t="shared" si="4"/>
        <v>58813</v>
      </c>
    </row>
    <row r="252" spans="2:11" x14ac:dyDescent="0.25">
      <c r="B252" s="17" t="s">
        <v>354</v>
      </c>
      <c r="C252" s="17"/>
      <c r="D252" s="24"/>
      <c r="E252" s="17"/>
      <c r="F252" s="24"/>
      <c r="G252" s="24"/>
      <c r="H252" s="24"/>
      <c r="I252" s="17"/>
      <c r="J252" s="24">
        <v>1813.44</v>
      </c>
      <c r="K252" s="19">
        <f t="shared" si="4"/>
        <v>1813.44</v>
      </c>
    </row>
    <row r="253" spans="2:11" ht="22.5" x14ac:dyDescent="0.25">
      <c r="B253" s="17" t="s">
        <v>56</v>
      </c>
      <c r="C253" s="17"/>
      <c r="D253" s="24"/>
      <c r="E253" s="17"/>
      <c r="F253" s="24"/>
      <c r="G253" s="24"/>
      <c r="H253" s="24"/>
      <c r="I253" s="17"/>
      <c r="J253" s="24">
        <v>2744</v>
      </c>
      <c r="K253" s="19">
        <f t="shared" si="4"/>
        <v>2744</v>
      </c>
    </row>
    <row r="254" spans="2:11" ht="22.5" x14ac:dyDescent="0.25">
      <c r="B254" s="17" t="s">
        <v>355</v>
      </c>
      <c r="C254" s="17"/>
      <c r="D254" s="24"/>
      <c r="E254" s="17"/>
      <c r="F254" s="24"/>
      <c r="G254" s="24"/>
      <c r="H254" s="24"/>
      <c r="I254" s="17"/>
      <c r="J254" s="24">
        <v>532.63</v>
      </c>
      <c r="K254" s="19">
        <f t="shared" si="4"/>
        <v>532.63</v>
      </c>
    </row>
    <row r="255" spans="2:11" ht="22.5" x14ac:dyDescent="0.25">
      <c r="B255" s="17" t="s">
        <v>356</v>
      </c>
      <c r="C255" s="17"/>
      <c r="D255" s="24"/>
      <c r="E255" s="17"/>
      <c r="F255" s="24"/>
      <c r="G255" s="24"/>
      <c r="H255" s="24"/>
      <c r="I255" s="17"/>
      <c r="J255" s="24">
        <v>739.98</v>
      </c>
      <c r="K255" s="19">
        <f t="shared" si="4"/>
        <v>739.98</v>
      </c>
    </row>
    <row r="256" spans="2:11" ht="22.5" x14ac:dyDescent="0.25">
      <c r="B256" s="17" t="s">
        <v>357</v>
      </c>
      <c r="C256" s="17"/>
      <c r="D256" s="24"/>
      <c r="E256" s="17"/>
      <c r="F256" s="24"/>
      <c r="G256" s="24"/>
      <c r="H256" s="24"/>
      <c r="I256" s="17"/>
      <c r="J256" s="24">
        <v>114</v>
      </c>
      <c r="K256" s="19">
        <f t="shared" si="4"/>
        <v>114</v>
      </c>
    </row>
    <row r="257" spans="2:11" ht="22.5" x14ac:dyDescent="0.25">
      <c r="B257" s="17" t="s">
        <v>358</v>
      </c>
      <c r="C257" s="17"/>
      <c r="D257" s="24"/>
      <c r="E257" s="17"/>
      <c r="F257" s="24"/>
      <c r="G257" s="24"/>
      <c r="H257" s="24"/>
      <c r="I257" s="17"/>
      <c r="J257" s="24">
        <v>5996.32</v>
      </c>
      <c r="K257" s="19">
        <f t="shared" si="4"/>
        <v>5996.32</v>
      </c>
    </row>
    <row r="258" spans="2:11" x14ac:dyDescent="0.25">
      <c r="B258" s="17" t="s">
        <v>227</v>
      </c>
      <c r="C258" s="17"/>
      <c r="D258" s="24"/>
      <c r="E258" s="17"/>
      <c r="F258" s="24"/>
      <c r="G258" s="24"/>
      <c r="H258" s="24"/>
      <c r="I258" s="17"/>
      <c r="J258" s="24">
        <v>15365</v>
      </c>
      <c r="K258" s="19">
        <f t="shared" si="4"/>
        <v>15365</v>
      </c>
    </row>
    <row r="259" spans="2:11" x14ac:dyDescent="0.25">
      <c r="B259" s="17" t="s">
        <v>359</v>
      </c>
      <c r="C259" s="17"/>
      <c r="D259" s="24"/>
      <c r="E259" s="17"/>
      <c r="F259" s="24"/>
      <c r="G259" s="24"/>
      <c r="H259" s="24"/>
      <c r="I259" s="17"/>
      <c r="J259" s="24">
        <v>828.32</v>
      </c>
      <c r="K259" s="19">
        <f t="shared" si="4"/>
        <v>828.32</v>
      </c>
    </row>
    <row r="260" spans="2:11" ht="22.5" x14ac:dyDescent="0.25">
      <c r="B260" s="17" t="s">
        <v>86</v>
      </c>
      <c r="C260" s="17"/>
      <c r="D260" s="24"/>
      <c r="E260" s="17"/>
      <c r="F260" s="24"/>
      <c r="G260" s="24"/>
      <c r="H260" s="24"/>
      <c r="I260" s="17"/>
      <c r="J260" s="24">
        <v>4306</v>
      </c>
      <c r="K260" s="19">
        <f t="shared" si="4"/>
        <v>4306</v>
      </c>
    </row>
    <row r="261" spans="2:11" ht="22.5" x14ac:dyDescent="0.25">
      <c r="B261" s="17" t="s">
        <v>360</v>
      </c>
      <c r="C261" s="17"/>
      <c r="D261" s="24"/>
      <c r="E261" s="17"/>
      <c r="F261" s="24"/>
      <c r="G261" s="24"/>
      <c r="H261" s="24"/>
      <c r="I261" s="17"/>
      <c r="J261" s="24">
        <v>41589</v>
      </c>
      <c r="K261" s="19">
        <f t="shared" si="4"/>
        <v>41589</v>
      </c>
    </row>
    <row r="262" spans="2:11" ht="22.5" x14ac:dyDescent="0.25">
      <c r="B262" s="17" t="s">
        <v>361</v>
      </c>
      <c r="C262" s="17"/>
      <c r="D262" s="24"/>
      <c r="E262" s="17"/>
      <c r="F262" s="24"/>
      <c r="G262" s="24"/>
      <c r="H262" s="24"/>
      <c r="I262" s="17"/>
      <c r="J262" s="24">
        <v>378697</v>
      </c>
      <c r="K262" s="19">
        <f t="shared" si="4"/>
        <v>378697</v>
      </c>
    </row>
    <row r="263" spans="2:11" x14ac:dyDescent="0.25">
      <c r="B263" s="17" t="s">
        <v>89</v>
      </c>
      <c r="C263" s="17"/>
      <c r="D263" s="24"/>
      <c r="E263" s="17"/>
      <c r="F263" s="24"/>
      <c r="G263" s="24"/>
      <c r="H263" s="24"/>
      <c r="I263" s="17"/>
      <c r="J263" s="24">
        <v>13517</v>
      </c>
      <c r="K263" s="19">
        <f t="shared" si="4"/>
        <v>13517</v>
      </c>
    </row>
    <row r="264" spans="2:11" x14ac:dyDescent="0.25">
      <c r="B264" s="17" t="s">
        <v>58</v>
      </c>
      <c r="C264" s="17"/>
      <c r="D264" s="24"/>
      <c r="E264" s="17"/>
      <c r="F264" s="24"/>
      <c r="G264" s="24"/>
      <c r="H264" s="24"/>
      <c r="I264" s="17"/>
      <c r="J264" s="24">
        <v>9958.44</v>
      </c>
      <c r="K264" s="19">
        <f t="shared" si="4"/>
        <v>9958.44</v>
      </c>
    </row>
    <row r="265" spans="2:11" x14ac:dyDescent="0.25">
      <c r="B265" s="17" t="s">
        <v>92</v>
      </c>
      <c r="C265" s="17"/>
      <c r="D265" s="24"/>
      <c r="E265" s="17"/>
      <c r="F265" s="24"/>
      <c r="G265" s="24"/>
      <c r="H265" s="24"/>
      <c r="I265" s="17"/>
      <c r="J265" s="24">
        <v>112815.97</v>
      </c>
      <c r="K265" s="19">
        <f t="shared" si="4"/>
        <v>112815.97</v>
      </c>
    </row>
    <row r="266" spans="2:11" ht="22.5" x14ac:dyDescent="0.25">
      <c r="B266" s="17" t="s">
        <v>362</v>
      </c>
      <c r="C266" s="17"/>
      <c r="D266" s="24"/>
      <c r="E266" s="17"/>
      <c r="F266" s="24"/>
      <c r="G266" s="24"/>
      <c r="H266" s="24"/>
      <c r="I266" s="17"/>
      <c r="J266" s="24">
        <v>4630.92</v>
      </c>
      <c r="K266" s="19">
        <f t="shared" si="4"/>
        <v>4630.92</v>
      </c>
    </row>
    <row r="267" spans="2:11" ht="22.5" x14ac:dyDescent="0.25">
      <c r="B267" s="17" t="s">
        <v>228</v>
      </c>
      <c r="C267" s="17"/>
      <c r="D267" s="24"/>
      <c r="E267" s="17"/>
      <c r="F267" s="24"/>
      <c r="G267" s="24"/>
      <c r="H267" s="24"/>
      <c r="I267" s="17"/>
      <c r="J267" s="24">
        <v>0</v>
      </c>
      <c r="K267" s="19">
        <f t="shared" si="4"/>
        <v>0</v>
      </c>
    </row>
    <row r="268" spans="2:11" ht="22.5" x14ac:dyDescent="0.25">
      <c r="B268" s="17" t="s">
        <v>96</v>
      </c>
      <c r="C268" s="17"/>
      <c r="D268" s="24"/>
      <c r="E268" s="17"/>
      <c r="F268" s="24"/>
      <c r="G268" s="24"/>
      <c r="H268" s="24"/>
      <c r="I268" s="17"/>
      <c r="J268" s="24">
        <v>162</v>
      </c>
      <c r="K268" s="19">
        <f t="shared" si="4"/>
        <v>162</v>
      </c>
    </row>
    <row r="269" spans="2:11" ht="22.5" x14ac:dyDescent="0.25">
      <c r="B269" s="17" t="s">
        <v>363</v>
      </c>
      <c r="C269" s="17"/>
      <c r="D269" s="24"/>
      <c r="E269" s="17"/>
      <c r="F269" s="24"/>
      <c r="G269" s="24"/>
      <c r="H269" s="24"/>
      <c r="I269" s="17"/>
      <c r="J269" s="24">
        <v>3525.08</v>
      </c>
      <c r="K269" s="19">
        <f t="shared" si="4"/>
        <v>3525.08</v>
      </c>
    </row>
    <row r="270" spans="2:11" ht="22.5" x14ac:dyDescent="0.25">
      <c r="B270" s="17" t="s">
        <v>364</v>
      </c>
      <c r="C270" s="17"/>
      <c r="D270" s="24"/>
      <c r="E270" s="17"/>
      <c r="F270" s="24"/>
      <c r="G270" s="24"/>
      <c r="H270" s="24"/>
      <c r="I270" s="17"/>
      <c r="J270" s="24">
        <v>2229.7600000000002</v>
      </c>
      <c r="K270" s="19">
        <f t="shared" si="4"/>
        <v>2229.7600000000002</v>
      </c>
    </row>
    <row r="271" spans="2:11" ht="22.5" x14ac:dyDescent="0.25">
      <c r="B271" s="17" t="s">
        <v>365</v>
      </c>
      <c r="C271" s="17"/>
      <c r="D271" s="24"/>
      <c r="E271" s="17"/>
      <c r="F271" s="24"/>
      <c r="G271" s="24"/>
      <c r="H271" s="24"/>
      <c r="I271" s="17"/>
      <c r="J271" s="24">
        <v>13151.27</v>
      </c>
      <c r="K271" s="19">
        <f t="shared" si="4"/>
        <v>13151.27</v>
      </c>
    </row>
    <row r="272" spans="2:11" ht="22.5" x14ac:dyDescent="0.25">
      <c r="B272" s="17" t="s">
        <v>366</v>
      </c>
      <c r="C272" s="17"/>
      <c r="D272" s="24"/>
      <c r="E272" s="17"/>
      <c r="F272" s="24"/>
      <c r="G272" s="24"/>
      <c r="H272" s="24"/>
      <c r="I272" s="17"/>
      <c r="J272" s="24">
        <v>3700.1</v>
      </c>
      <c r="K272" s="19">
        <f t="shared" si="4"/>
        <v>3700.1</v>
      </c>
    </row>
    <row r="273" spans="1:11" ht="22.5" x14ac:dyDescent="0.25">
      <c r="B273" s="17" t="s">
        <v>97</v>
      </c>
      <c r="C273" s="17"/>
      <c r="D273" s="24"/>
      <c r="E273" s="17"/>
      <c r="F273" s="24"/>
      <c r="G273" s="24"/>
      <c r="H273" s="24"/>
      <c r="I273" s="17"/>
      <c r="J273" s="24">
        <v>32126</v>
      </c>
      <c r="K273" s="19">
        <f t="shared" si="4"/>
        <v>32126</v>
      </c>
    </row>
    <row r="274" spans="1:11" ht="22.5" x14ac:dyDescent="0.25">
      <c r="B274" s="17" t="s">
        <v>98</v>
      </c>
      <c r="C274" s="17"/>
      <c r="D274" s="24"/>
      <c r="E274" s="17"/>
      <c r="F274" s="24"/>
      <c r="G274" s="24"/>
      <c r="H274" s="24"/>
      <c r="I274" s="17"/>
      <c r="J274" s="24">
        <v>1351732.1</v>
      </c>
      <c r="K274" s="19">
        <f t="shared" si="4"/>
        <v>1351732.1</v>
      </c>
    </row>
    <row r="275" spans="1:11" ht="22.5" x14ac:dyDescent="0.25">
      <c r="B275" s="17" t="s">
        <v>367</v>
      </c>
      <c r="C275" s="17"/>
      <c r="D275" s="24"/>
      <c r="E275" s="17"/>
      <c r="F275" s="24"/>
      <c r="G275" s="24"/>
      <c r="H275" s="24"/>
      <c r="I275" s="17"/>
      <c r="J275" s="24">
        <v>4131.5600000000004</v>
      </c>
      <c r="K275" s="19">
        <f t="shared" si="4"/>
        <v>4131.5600000000004</v>
      </c>
    </row>
    <row r="276" spans="1:11" x14ac:dyDescent="0.25">
      <c r="B276" s="17" t="s">
        <v>46</v>
      </c>
      <c r="C276" s="17"/>
      <c r="D276" s="24"/>
      <c r="E276" s="17"/>
      <c r="F276" s="24"/>
      <c r="G276" s="24"/>
      <c r="H276" s="24"/>
      <c r="I276" s="17"/>
      <c r="J276" s="24">
        <v>57081.440000000002</v>
      </c>
      <c r="K276" s="19">
        <f t="shared" si="4"/>
        <v>57081.440000000002</v>
      </c>
    </row>
    <row r="277" spans="1:11" x14ac:dyDescent="0.25">
      <c r="B277" s="17" t="s">
        <v>47</v>
      </c>
      <c r="C277" s="17"/>
      <c r="D277" s="24"/>
      <c r="E277" s="17"/>
      <c r="F277" s="24"/>
      <c r="G277" s="24"/>
      <c r="H277" s="24"/>
      <c r="I277" s="17"/>
      <c r="J277" s="24">
        <v>34431.769999999997</v>
      </c>
      <c r="K277" s="19">
        <f t="shared" si="4"/>
        <v>34431.769999999997</v>
      </c>
    </row>
    <row r="278" spans="1:11" ht="22.5" x14ac:dyDescent="0.25">
      <c r="B278" s="17" t="s">
        <v>48</v>
      </c>
      <c r="C278" s="17"/>
      <c r="D278" s="24"/>
      <c r="E278" s="17"/>
      <c r="F278" s="24"/>
      <c r="G278" s="24"/>
      <c r="H278" s="24"/>
      <c r="I278" s="17"/>
      <c r="J278" s="24">
        <v>376.26</v>
      </c>
      <c r="K278" s="19">
        <f t="shared" si="4"/>
        <v>376.26</v>
      </c>
    </row>
    <row r="279" spans="1:11" x14ac:dyDescent="0.25">
      <c r="B279" s="17" t="s">
        <v>102</v>
      </c>
      <c r="C279" s="17"/>
      <c r="D279" s="24"/>
      <c r="E279" s="17"/>
      <c r="F279" s="24"/>
      <c r="G279" s="24"/>
      <c r="H279" s="24"/>
      <c r="I279" s="17"/>
      <c r="J279" s="24">
        <v>696</v>
      </c>
      <c r="K279" s="19">
        <f t="shared" si="4"/>
        <v>696</v>
      </c>
    </row>
    <row r="280" spans="1:11" x14ac:dyDescent="0.25">
      <c r="B280" s="17" t="s">
        <v>103</v>
      </c>
      <c r="C280" s="17"/>
      <c r="D280" s="24"/>
      <c r="E280" s="17"/>
      <c r="F280" s="24"/>
      <c r="G280" s="24"/>
      <c r="H280" s="24"/>
      <c r="I280" s="17"/>
      <c r="J280" s="24">
        <v>696</v>
      </c>
      <c r="K280" s="19">
        <f t="shared" si="4"/>
        <v>696</v>
      </c>
    </row>
    <row r="281" spans="1:11" ht="22.5" x14ac:dyDescent="0.25">
      <c r="B281" s="17" t="s">
        <v>52</v>
      </c>
      <c r="C281" s="17"/>
      <c r="D281" s="24"/>
      <c r="E281" s="17"/>
      <c r="F281" s="24"/>
      <c r="G281" s="24"/>
      <c r="H281" s="24"/>
      <c r="I281" s="17"/>
      <c r="J281" s="24">
        <v>7505.02</v>
      </c>
      <c r="K281" s="19">
        <f t="shared" si="4"/>
        <v>7505.02</v>
      </c>
    </row>
    <row r="282" spans="1:11" x14ac:dyDescent="0.25">
      <c r="B282" s="17" t="s">
        <v>104</v>
      </c>
      <c r="C282" s="17"/>
      <c r="D282" s="24"/>
      <c r="E282" s="17"/>
      <c r="F282" s="24"/>
      <c r="G282" s="24"/>
      <c r="H282" s="24"/>
      <c r="I282" s="17"/>
      <c r="J282" s="24">
        <v>11146.41</v>
      </c>
      <c r="K282" s="19">
        <f t="shared" si="4"/>
        <v>11146.41</v>
      </c>
    </row>
    <row r="283" spans="1:11" ht="22.5" x14ac:dyDescent="0.25">
      <c r="B283" s="17" t="s">
        <v>229</v>
      </c>
      <c r="C283" s="17"/>
      <c r="D283" s="24"/>
      <c r="E283" s="17"/>
      <c r="F283" s="24"/>
      <c r="G283" s="24"/>
      <c r="H283" s="24"/>
      <c r="I283" s="17"/>
      <c r="J283" s="24">
        <v>4121</v>
      </c>
      <c r="K283" s="19">
        <f t="shared" si="4"/>
        <v>4121</v>
      </c>
    </row>
    <row r="284" spans="1:11" ht="22.5" x14ac:dyDescent="0.25">
      <c r="B284" s="17" t="s">
        <v>230</v>
      </c>
      <c r="C284" s="17"/>
      <c r="D284" s="24"/>
      <c r="E284" s="17"/>
      <c r="F284" s="24"/>
      <c r="G284" s="24"/>
      <c r="H284" s="24"/>
      <c r="I284" s="17"/>
      <c r="J284" s="24">
        <v>106644</v>
      </c>
      <c r="K284" s="19">
        <f t="shared" si="4"/>
        <v>106644</v>
      </c>
    </row>
    <row r="285" spans="1:11" ht="15.75" thickBot="1" x14ac:dyDescent="0.3">
      <c r="B285" s="17"/>
      <c r="C285" s="17"/>
      <c r="D285" s="24"/>
      <c r="E285" s="17"/>
      <c r="F285" s="24"/>
      <c r="G285" s="24"/>
      <c r="H285" s="24"/>
      <c r="I285" s="17"/>
      <c r="J285" s="19"/>
      <c r="K285" s="19"/>
    </row>
    <row r="286" spans="1:11" ht="16.5" thickTop="1" thickBot="1" x14ac:dyDescent="0.3">
      <c r="A286" s="22"/>
      <c r="B286" s="22" t="s">
        <v>59</v>
      </c>
      <c r="C286" s="23"/>
      <c r="D286" s="23">
        <f>+D12+D138</f>
        <v>9814639821.2799988</v>
      </c>
      <c r="E286" s="23"/>
      <c r="F286" s="23">
        <f>+F12+F138</f>
        <v>191839009.41999999</v>
      </c>
      <c r="G286" s="23"/>
      <c r="H286" s="23">
        <f>+H12+H138</f>
        <v>3578518.18</v>
      </c>
      <c r="I286" s="23"/>
      <c r="J286" s="23">
        <f>+J12+J138</f>
        <v>67662337.659999996</v>
      </c>
      <c r="K286" s="39">
        <f>+D286+F286+H286+J286</f>
        <v>10077719686.539999</v>
      </c>
    </row>
    <row r="287" spans="1:11" ht="15.75" thickTop="1" x14ac:dyDescent="0.25">
      <c r="B287" s="38" t="s">
        <v>369</v>
      </c>
      <c r="C287" s="17"/>
      <c r="D287" s="24"/>
      <c r="E287" s="17"/>
      <c r="F287" s="24"/>
      <c r="G287" s="24"/>
      <c r="H287" s="24"/>
      <c r="I287" s="17"/>
      <c r="J287" s="19"/>
      <c r="K287" s="19"/>
    </row>
    <row r="288" spans="1:11" x14ac:dyDescent="0.25">
      <c r="B288" s="17"/>
      <c r="C288" s="17"/>
      <c r="D288" s="24"/>
      <c r="E288" s="17"/>
      <c r="F288" s="24"/>
      <c r="G288" s="24"/>
      <c r="H288" s="24"/>
      <c r="I288" s="17"/>
      <c r="J288" s="19"/>
      <c r="K288" s="19"/>
    </row>
    <row r="289" spans="2:11" x14ac:dyDescent="0.25">
      <c r="B289" s="17"/>
      <c r="C289" s="17"/>
      <c r="D289" s="24"/>
      <c r="E289" s="17"/>
      <c r="F289" s="24"/>
      <c r="G289" s="24"/>
      <c r="H289" s="24"/>
      <c r="I289" s="17"/>
      <c r="J289" s="19"/>
      <c r="K289" s="19"/>
    </row>
  </sheetData>
  <autoFilter ref="A11:K284" xr:uid="{00000000-0009-0000-0000-000001000000}"/>
  <mergeCells count="7">
    <mergeCell ref="K8:K9"/>
    <mergeCell ref="C2:I4"/>
    <mergeCell ref="A8:B9"/>
    <mergeCell ref="C8:D8"/>
    <mergeCell ref="E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5" scale="70" fitToHeight="0" orientation="landscape" r:id="rId1"/>
  <rowBreaks count="11" manualBreakCount="11">
    <brk id="29" max="10" man="1"/>
    <brk id="50" max="10" man="1"/>
    <brk id="73" max="10" man="1"/>
    <brk id="94" max="10" man="1"/>
    <brk id="118" max="10" man="1"/>
    <brk id="137" max="10" man="1"/>
    <brk id="169" max="10" man="1"/>
    <brk id="193" max="10" man="1"/>
    <brk id="219" max="10" man="1"/>
    <brk id="252" max="10" man="1"/>
    <brk id="277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0"/>
  <sheetViews>
    <sheetView tabSelected="1" view="pageBreakPreview" zoomScale="85" zoomScaleNormal="85" zoomScaleSheetLayoutView="85" workbookViewId="0">
      <selection activeCell="A11" sqref="A11:XFD11"/>
    </sheetView>
  </sheetViews>
  <sheetFormatPr baseColWidth="10" defaultRowHeight="15" x14ac:dyDescent="0.25"/>
  <cols>
    <col min="1" max="1" width="5" customWidth="1"/>
    <col min="2" max="2" width="39.5703125" customWidth="1"/>
    <col min="3" max="3" width="21.28515625" customWidth="1"/>
    <col min="4" max="4" width="21" style="11" bestFit="1" customWidth="1"/>
    <col min="5" max="5" width="21.28515625" customWidth="1"/>
    <col min="6" max="6" width="19.28515625" style="11" bestFit="1" customWidth="1"/>
    <col min="7" max="7" width="21.28515625" customWidth="1"/>
    <col min="8" max="8" width="19.28515625" style="11" bestFit="1" customWidth="1"/>
    <col min="9" max="9" width="21.28515625" customWidth="1"/>
    <col min="10" max="10" width="19.28515625" style="11" bestFit="1" customWidth="1"/>
    <col min="11" max="11" width="19.28515625" style="48" bestFit="1" customWidth="1"/>
    <col min="12" max="12" width="15.5703125" bestFit="1" customWidth="1"/>
    <col min="13" max="13" width="14.42578125" bestFit="1" customWidth="1"/>
  </cols>
  <sheetData>
    <row r="1" spans="1:13" ht="12.75" customHeight="1" x14ac:dyDescent="0.25">
      <c r="A1" s="1"/>
      <c r="B1" s="2"/>
      <c r="C1" s="2"/>
      <c r="D1" s="3"/>
      <c r="E1" s="2"/>
      <c r="F1" s="3"/>
      <c r="G1" s="2"/>
      <c r="H1" s="3"/>
      <c r="I1" s="2"/>
      <c r="J1" s="3"/>
      <c r="K1" s="44"/>
    </row>
    <row r="2" spans="1:13" ht="12.75" customHeight="1" x14ac:dyDescent="0.25">
      <c r="A2" s="4"/>
      <c r="B2" s="5"/>
      <c r="C2" s="53" t="s">
        <v>0</v>
      </c>
      <c r="D2" s="53"/>
      <c r="E2" s="53"/>
      <c r="F2" s="53"/>
      <c r="G2" s="53"/>
      <c r="H2" s="53"/>
      <c r="I2" s="53"/>
      <c r="J2" s="6" t="s">
        <v>1</v>
      </c>
      <c r="K2" s="7" t="s">
        <v>2</v>
      </c>
    </row>
    <row r="3" spans="1:13" ht="12.75" customHeight="1" x14ac:dyDescent="0.25">
      <c r="A3" s="4"/>
      <c r="B3" s="5"/>
      <c r="C3" s="53"/>
      <c r="D3" s="53"/>
      <c r="E3" s="53"/>
      <c r="F3" s="53"/>
      <c r="G3" s="53"/>
      <c r="H3" s="53"/>
      <c r="I3" s="53"/>
      <c r="J3" s="6" t="s">
        <v>3</v>
      </c>
      <c r="K3" s="8">
        <v>2018</v>
      </c>
    </row>
    <row r="4" spans="1:13" ht="12.75" customHeight="1" x14ac:dyDescent="0.25">
      <c r="A4" s="4"/>
      <c r="B4" s="5"/>
      <c r="C4" s="53"/>
      <c r="D4" s="53"/>
      <c r="E4" s="53"/>
      <c r="F4" s="53"/>
      <c r="G4" s="53"/>
      <c r="H4" s="53"/>
      <c r="I4" s="53"/>
      <c r="J4" s="6" t="s">
        <v>4</v>
      </c>
      <c r="K4" s="7" t="s">
        <v>447</v>
      </c>
    </row>
    <row r="5" spans="1:13" ht="12.75" customHeight="1" x14ac:dyDescent="0.25">
      <c r="A5" s="4"/>
      <c r="B5" s="5"/>
      <c r="C5" s="9"/>
      <c r="D5" s="10"/>
      <c r="E5" s="9"/>
      <c r="F5" s="10"/>
      <c r="G5" s="9"/>
      <c r="H5" s="10"/>
      <c r="I5" s="9"/>
      <c r="J5" s="10"/>
      <c r="K5" s="45"/>
    </row>
    <row r="6" spans="1:13" ht="6" customHeight="1" x14ac:dyDescent="0.25">
      <c r="D6"/>
      <c r="F6"/>
      <c r="H6"/>
      <c r="J6"/>
      <c r="K6" s="46"/>
    </row>
    <row r="7" spans="1:13" ht="15.75" thickBot="1" x14ac:dyDescent="0.3">
      <c r="A7" s="25"/>
      <c r="B7" s="25"/>
      <c r="C7" s="25"/>
      <c r="D7" s="26"/>
      <c r="E7" s="25"/>
      <c r="F7" s="26"/>
      <c r="G7" s="25"/>
      <c r="H7" s="26"/>
      <c r="I7" s="25"/>
      <c r="J7" s="26"/>
      <c r="K7" s="47"/>
    </row>
    <row r="8" spans="1:13" ht="15.75" thickBot="1" x14ac:dyDescent="0.3">
      <c r="A8" s="56" t="s">
        <v>5</v>
      </c>
      <c r="B8" s="57"/>
      <c r="C8" s="54" t="s">
        <v>6</v>
      </c>
      <c r="D8" s="60"/>
      <c r="E8" s="55" t="s">
        <v>7</v>
      </c>
      <c r="F8" s="55"/>
      <c r="G8" s="54" t="s">
        <v>8</v>
      </c>
      <c r="H8" s="55"/>
      <c r="I8" s="54" t="s">
        <v>9</v>
      </c>
      <c r="J8" s="55"/>
      <c r="K8" s="62" t="s">
        <v>10</v>
      </c>
    </row>
    <row r="9" spans="1:13" ht="15" customHeight="1" thickBot="1" x14ac:dyDescent="0.3">
      <c r="A9" s="58"/>
      <c r="B9" s="59"/>
      <c r="C9" s="29" t="s">
        <v>11</v>
      </c>
      <c r="D9" s="40" t="s">
        <v>12</v>
      </c>
      <c r="E9" s="28" t="s">
        <v>11</v>
      </c>
      <c r="F9" s="29" t="s">
        <v>12</v>
      </c>
      <c r="G9" s="28" t="s">
        <v>11</v>
      </c>
      <c r="H9" s="29" t="s">
        <v>12</v>
      </c>
      <c r="I9" s="28" t="s">
        <v>11</v>
      </c>
      <c r="J9" s="29" t="s">
        <v>12</v>
      </c>
      <c r="K9" s="63"/>
    </row>
    <row r="10" spans="1:13" x14ac:dyDescent="0.25">
      <c r="A10" s="25"/>
      <c r="B10" s="25"/>
      <c r="C10" s="25"/>
      <c r="D10" s="26"/>
      <c r="E10" s="25"/>
      <c r="F10" s="26"/>
      <c r="G10" s="25"/>
      <c r="H10" s="26"/>
      <c r="I10" s="25"/>
      <c r="J10" s="26"/>
      <c r="K10" s="47"/>
    </row>
    <row r="12" spans="1:13" x14ac:dyDescent="0.25">
      <c r="A12" s="31" t="s">
        <v>368</v>
      </c>
      <c r="B12" s="32"/>
      <c r="C12" s="33"/>
      <c r="D12" s="34">
        <f>+D13+D132+D142+D149</f>
        <v>14216248880.139994</v>
      </c>
      <c r="E12" s="32"/>
      <c r="F12" s="34">
        <f>+F13+F132+F142+F149</f>
        <v>289647454.32999992</v>
      </c>
      <c r="G12" s="32"/>
      <c r="H12" s="34">
        <f>+H13+H132+H142+H149</f>
        <v>25889657.990000002</v>
      </c>
      <c r="I12" s="32"/>
      <c r="J12" s="34">
        <f>+J13+J132+J142+J149</f>
        <v>18195493.920000002</v>
      </c>
      <c r="K12" s="34">
        <f t="shared" ref="K12:K13" si="0">+D12+F12+H12+J12</f>
        <v>14549981486.379993</v>
      </c>
      <c r="L12" s="34"/>
      <c r="M12" s="11"/>
    </row>
    <row r="13" spans="1:13" x14ac:dyDescent="0.25">
      <c r="A13" s="12" t="s">
        <v>238</v>
      </c>
      <c r="B13" s="13"/>
      <c r="C13" s="14"/>
      <c r="D13" s="15">
        <f>SUM(D14:D131)</f>
        <v>14003924542.239994</v>
      </c>
      <c r="E13" s="13"/>
      <c r="F13" s="15">
        <f>SUM(F14:F131)</f>
        <v>289647454.32999992</v>
      </c>
      <c r="G13" s="13"/>
      <c r="H13" s="15">
        <f>SUM(H14:H131)</f>
        <v>25889657.990000002</v>
      </c>
      <c r="I13" s="13"/>
      <c r="J13" s="15">
        <f>SUM(J14:J131)</f>
        <v>18195493.920000002</v>
      </c>
      <c r="K13" s="15">
        <f t="shared" si="0"/>
        <v>14337657148.479994</v>
      </c>
      <c r="M13" s="11"/>
    </row>
    <row r="14" spans="1:13" ht="16.5" x14ac:dyDescent="0.25">
      <c r="A14" s="4"/>
      <c r="B14" s="17" t="s">
        <v>144</v>
      </c>
      <c r="C14" s="41" t="s">
        <v>13</v>
      </c>
      <c r="D14" s="24">
        <v>77560000</v>
      </c>
      <c r="E14" s="17"/>
      <c r="F14" s="24"/>
      <c r="G14" s="24"/>
      <c r="H14" s="24"/>
      <c r="I14" s="17"/>
      <c r="J14" s="19"/>
      <c r="K14" s="18">
        <f>+D14+F14+H14+J14</f>
        <v>77560000</v>
      </c>
      <c r="M14" s="11"/>
    </row>
    <row r="15" spans="1:13" ht="16.5" x14ac:dyDescent="0.25">
      <c r="A15" s="4"/>
      <c r="B15" s="17" t="s">
        <v>146</v>
      </c>
      <c r="C15" s="41" t="s">
        <v>13</v>
      </c>
      <c r="D15" s="24">
        <v>27112830</v>
      </c>
      <c r="E15" s="17"/>
      <c r="F15" s="24"/>
      <c r="G15" s="24"/>
      <c r="H15" s="24"/>
      <c r="I15" s="17"/>
      <c r="J15" s="19"/>
      <c r="K15" s="18">
        <f t="shared" ref="K15:K78" si="1">+D15+F15+H15+J15</f>
        <v>27112830</v>
      </c>
      <c r="M15" s="11"/>
    </row>
    <row r="16" spans="1:13" ht="22.5" x14ac:dyDescent="0.25">
      <c r="A16" s="4"/>
      <c r="B16" s="17" t="s">
        <v>147</v>
      </c>
      <c r="C16" s="41" t="s">
        <v>13</v>
      </c>
      <c r="D16" s="24">
        <v>10555459.529999999</v>
      </c>
      <c r="E16" s="17"/>
      <c r="F16" s="24"/>
      <c r="G16" s="24"/>
      <c r="H16" s="24"/>
      <c r="I16" s="17"/>
      <c r="J16" s="19"/>
      <c r="K16" s="18">
        <f t="shared" si="1"/>
        <v>10555459.529999999</v>
      </c>
      <c r="M16" s="11"/>
    </row>
    <row r="17" spans="1:13" ht="16.5" x14ac:dyDescent="0.25">
      <c r="A17" s="4"/>
      <c r="B17" s="17" t="s">
        <v>239</v>
      </c>
      <c r="C17" s="41" t="s">
        <v>13</v>
      </c>
      <c r="D17" s="24">
        <v>13390750.700000001</v>
      </c>
      <c r="E17" s="17"/>
      <c r="F17" s="24"/>
      <c r="G17" s="24"/>
      <c r="H17" s="24"/>
      <c r="I17" s="17"/>
      <c r="J17" s="19"/>
      <c r="K17" s="18">
        <f t="shared" si="1"/>
        <v>13390750.700000001</v>
      </c>
      <c r="M17" s="11"/>
    </row>
    <row r="18" spans="1:13" ht="16.5" x14ac:dyDescent="0.25">
      <c r="A18" s="4"/>
      <c r="B18" s="17" t="s">
        <v>148</v>
      </c>
      <c r="C18" s="41" t="s">
        <v>13</v>
      </c>
      <c r="D18" s="24">
        <v>16345610</v>
      </c>
      <c r="E18" s="17"/>
      <c r="F18" s="24"/>
      <c r="G18" s="24"/>
      <c r="H18" s="24"/>
      <c r="I18" s="17"/>
      <c r="J18" s="19"/>
      <c r="K18" s="18">
        <f t="shared" si="1"/>
        <v>16345610</v>
      </c>
      <c r="M18" s="11"/>
    </row>
    <row r="19" spans="1:13" ht="16.5" x14ac:dyDescent="0.25">
      <c r="A19" s="4"/>
      <c r="B19" s="17" t="s">
        <v>149</v>
      </c>
      <c r="C19" s="41" t="s">
        <v>13</v>
      </c>
      <c r="D19" s="24">
        <v>29374888.77</v>
      </c>
      <c r="E19" s="17"/>
      <c r="F19" s="24"/>
      <c r="G19" s="24"/>
      <c r="H19" s="24"/>
      <c r="I19" s="17"/>
      <c r="J19" s="19"/>
      <c r="K19" s="18">
        <f t="shared" si="1"/>
        <v>29374888.77</v>
      </c>
      <c r="M19" s="11"/>
    </row>
    <row r="20" spans="1:13" ht="22.5" x14ac:dyDescent="0.25">
      <c r="A20" s="4"/>
      <c r="B20" s="17" t="s">
        <v>151</v>
      </c>
      <c r="C20" s="41" t="s">
        <v>13</v>
      </c>
      <c r="D20" s="24">
        <v>150000000</v>
      </c>
      <c r="E20" s="17"/>
      <c r="F20" s="24"/>
      <c r="G20" s="24"/>
      <c r="H20" s="24"/>
      <c r="I20" s="17"/>
      <c r="J20" s="19"/>
      <c r="K20" s="18">
        <f t="shared" si="1"/>
        <v>150000000</v>
      </c>
      <c r="M20" s="11"/>
    </row>
    <row r="21" spans="1:13" ht="22.5" x14ac:dyDescent="0.25">
      <c r="A21" s="4"/>
      <c r="B21" s="17" t="s">
        <v>152</v>
      </c>
      <c r="C21" s="41" t="s">
        <v>13</v>
      </c>
      <c r="D21" s="24">
        <v>18045000</v>
      </c>
      <c r="E21" s="17"/>
      <c r="F21" s="24"/>
      <c r="G21" s="24"/>
      <c r="H21" s="24"/>
      <c r="I21" s="17"/>
      <c r="J21" s="19"/>
      <c r="K21" s="18">
        <f t="shared" si="1"/>
        <v>18045000</v>
      </c>
      <c r="M21" s="11"/>
    </row>
    <row r="22" spans="1:13" ht="16.5" x14ac:dyDescent="0.25">
      <c r="A22" s="4"/>
      <c r="B22" s="17" t="s">
        <v>240</v>
      </c>
      <c r="C22" s="41" t="s">
        <v>13</v>
      </c>
      <c r="D22" s="24">
        <v>5921276.7999999998</v>
      </c>
      <c r="E22" s="17"/>
      <c r="F22" s="24"/>
      <c r="G22" s="24"/>
      <c r="H22" s="24"/>
      <c r="I22" s="17"/>
      <c r="J22" s="19"/>
      <c r="K22" s="18">
        <f t="shared" si="1"/>
        <v>5921276.7999999998</v>
      </c>
      <c r="M22" s="11"/>
    </row>
    <row r="23" spans="1:13" ht="22.5" x14ac:dyDescent="0.25">
      <c r="A23" s="4"/>
      <c r="B23" s="17" t="s">
        <v>241</v>
      </c>
      <c r="C23" s="41" t="s">
        <v>13</v>
      </c>
      <c r="D23" s="24">
        <v>104343379.74000001</v>
      </c>
      <c r="E23" s="17"/>
      <c r="F23" s="24"/>
      <c r="G23" s="24"/>
      <c r="H23" s="24"/>
      <c r="I23" s="17"/>
      <c r="J23" s="19"/>
      <c r="K23" s="18">
        <f t="shared" si="1"/>
        <v>104343379.74000001</v>
      </c>
      <c r="M23" s="11"/>
    </row>
    <row r="24" spans="1:13" ht="16.5" x14ac:dyDescent="0.25">
      <c r="A24" s="4"/>
      <c r="B24" s="17" t="s">
        <v>242</v>
      </c>
      <c r="C24" s="41" t="s">
        <v>13</v>
      </c>
      <c r="D24" s="24">
        <v>59876342.859999999</v>
      </c>
      <c r="E24" s="17"/>
      <c r="F24" s="24"/>
      <c r="G24" s="24"/>
      <c r="H24" s="24"/>
      <c r="I24" s="17"/>
      <c r="J24" s="19"/>
      <c r="K24" s="18">
        <f t="shared" si="1"/>
        <v>59876342.859999999</v>
      </c>
      <c r="M24" s="11"/>
    </row>
    <row r="25" spans="1:13" ht="22.5" x14ac:dyDescent="0.25">
      <c r="A25" s="4"/>
      <c r="B25" s="17" t="s">
        <v>243</v>
      </c>
      <c r="C25" s="41" t="s">
        <v>13</v>
      </c>
      <c r="D25" s="24">
        <v>53000000</v>
      </c>
      <c r="E25" s="17"/>
      <c r="F25" s="24"/>
      <c r="G25" s="24"/>
      <c r="H25" s="24"/>
      <c r="I25" s="17"/>
      <c r="J25" s="19"/>
      <c r="K25" s="18">
        <f t="shared" si="1"/>
        <v>53000000</v>
      </c>
      <c r="M25" s="11"/>
    </row>
    <row r="26" spans="1:13" ht="22.5" x14ac:dyDescent="0.25">
      <c r="A26" s="4"/>
      <c r="B26" s="17" t="s">
        <v>373</v>
      </c>
      <c r="C26" s="41" t="s">
        <v>13</v>
      </c>
      <c r="D26" s="24">
        <v>54909685.669999994</v>
      </c>
      <c r="E26" s="17"/>
      <c r="F26" s="24"/>
      <c r="G26" s="24"/>
      <c r="H26" s="24"/>
      <c r="I26" s="17"/>
      <c r="J26" s="19"/>
      <c r="K26" s="18">
        <f t="shared" si="1"/>
        <v>54909685.669999994</v>
      </c>
      <c r="M26" s="11"/>
    </row>
    <row r="27" spans="1:13" ht="39" customHeight="1" x14ac:dyDescent="0.25">
      <c r="A27" s="4"/>
      <c r="B27" s="17" t="s">
        <v>244</v>
      </c>
      <c r="C27" s="41" t="s">
        <v>13</v>
      </c>
      <c r="D27" s="24">
        <v>274999999.99999994</v>
      </c>
      <c r="E27" s="17"/>
      <c r="F27" s="24"/>
      <c r="G27" s="24"/>
      <c r="H27" s="24"/>
      <c r="I27" s="17"/>
      <c r="J27" s="19"/>
      <c r="K27" s="18">
        <f t="shared" si="1"/>
        <v>274999999.99999994</v>
      </c>
      <c r="M27" s="11"/>
    </row>
    <row r="28" spans="1:13" ht="39" customHeight="1" x14ac:dyDescent="0.25">
      <c r="A28" s="4"/>
      <c r="B28" s="17" t="s">
        <v>245</v>
      </c>
      <c r="C28" s="41" t="s">
        <v>13</v>
      </c>
      <c r="D28" s="24">
        <v>39074074.039999999</v>
      </c>
      <c r="E28" s="17"/>
      <c r="F28" s="24"/>
      <c r="G28" s="24"/>
      <c r="H28" s="24"/>
      <c r="I28" s="17"/>
      <c r="J28" s="19"/>
      <c r="K28" s="18">
        <f t="shared" si="1"/>
        <v>39074074.039999999</v>
      </c>
      <c r="M28" s="11"/>
    </row>
    <row r="29" spans="1:13" ht="16.5" x14ac:dyDescent="0.25">
      <c r="A29" s="4"/>
      <c r="B29" s="17" t="s">
        <v>246</v>
      </c>
      <c r="C29" s="41" t="s">
        <v>13</v>
      </c>
      <c r="D29" s="24">
        <v>32589489.829999998</v>
      </c>
      <c r="E29" s="17"/>
      <c r="F29" s="24"/>
      <c r="G29" s="24"/>
      <c r="H29" s="24"/>
      <c r="I29" s="17"/>
      <c r="J29" s="19"/>
      <c r="K29" s="18">
        <f t="shared" si="1"/>
        <v>32589489.829999998</v>
      </c>
      <c r="M29" s="11"/>
    </row>
    <row r="30" spans="1:13" ht="22.5" x14ac:dyDescent="0.25">
      <c r="A30" s="4"/>
      <c r="B30" s="17" t="s">
        <v>374</v>
      </c>
      <c r="C30" s="41" t="s">
        <v>13</v>
      </c>
      <c r="D30" s="24">
        <v>6717547.9100000001</v>
      </c>
      <c r="E30" s="17"/>
      <c r="F30" s="24"/>
      <c r="G30" s="24"/>
      <c r="H30" s="24"/>
      <c r="I30" s="17"/>
      <c r="J30" s="19"/>
      <c r="K30" s="18">
        <f t="shared" si="1"/>
        <v>6717547.9100000001</v>
      </c>
      <c r="M30" s="11"/>
    </row>
    <row r="31" spans="1:13" ht="16.5" x14ac:dyDescent="0.25">
      <c r="A31" s="4"/>
      <c r="B31" s="17" t="s">
        <v>375</v>
      </c>
      <c r="C31" s="41" t="s">
        <v>13</v>
      </c>
      <c r="D31" s="24">
        <v>15506194.82</v>
      </c>
      <c r="E31" s="17"/>
      <c r="F31" s="24"/>
      <c r="G31" s="24"/>
      <c r="H31" s="24"/>
      <c r="I31" s="17"/>
      <c r="J31" s="19"/>
      <c r="K31" s="18">
        <f t="shared" si="1"/>
        <v>15506194.82</v>
      </c>
      <c r="M31" s="11"/>
    </row>
    <row r="32" spans="1:13" ht="22.5" x14ac:dyDescent="0.25">
      <c r="A32" s="4"/>
      <c r="B32" s="17" t="s">
        <v>376</v>
      </c>
      <c r="C32" s="41" t="s">
        <v>13</v>
      </c>
      <c r="D32" s="24">
        <v>34845562.810000002</v>
      </c>
      <c r="E32" s="17"/>
      <c r="F32" s="24"/>
      <c r="G32" s="24"/>
      <c r="H32" s="24"/>
      <c r="I32" s="17"/>
      <c r="J32" s="19"/>
      <c r="K32" s="18">
        <f t="shared" si="1"/>
        <v>34845562.810000002</v>
      </c>
      <c r="M32" s="11"/>
    </row>
    <row r="33" spans="1:13" ht="16.5" x14ac:dyDescent="0.25">
      <c r="A33" s="4"/>
      <c r="B33" s="17" t="s">
        <v>153</v>
      </c>
      <c r="C33" s="41" t="s">
        <v>13</v>
      </c>
      <c r="D33" s="24">
        <v>148739185.99999997</v>
      </c>
      <c r="E33" s="17"/>
      <c r="F33" s="24"/>
      <c r="G33" s="24"/>
      <c r="H33" s="24"/>
      <c r="I33" s="17"/>
      <c r="J33" s="19"/>
      <c r="K33" s="18">
        <f t="shared" si="1"/>
        <v>148739185.99999997</v>
      </c>
      <c r="M33" s="11"/>
    </row>
    <row r="34" spans="1:13" ht="16.5" x14ac:dyDescent="0.25">
      <c r="A34" s="4"/>
      <c r="B34" s="17" t="s">
        <v>154</v>
      </c>
      <c r="C34" s="41" t="s">
        <v>13</v>
      </c>
      <c r="D34" s="24">
        <v>1586672461.6300001</v>
      </c>
      <c r="E34" s="17"/>
      <c r="F34" s="24"/>
      <c r="G34" s="24"/>
      <c r="H34" s="24"/>
      <c r="I34" s="17"/>
      <c r="J34" s="19"/>
      <c r="K34" s="18">
        <f t="shared" si="1"/>
        <v>1586672461.6300001</v>
      </c>
      <c r="M34" s="11"/>
    </row>
    <row r="35" spans="1:13" ht="36" customHeight="1" x14ac:dyDescent="0.25">
      <c r="A35" s="4"/>
      <c r="B35" s="17" t="s">
        <v>155</v>
      </c>
      <c r="C35" s="41" t="s">
        <v>13</v>
      </c>
      <c r="D35" s="24">
        <v>107224929</v>
      </c>
      <c r="E35" s="17"/>
      <c r="F35" s="24"/>
      <c r="G35" s="24"/>
      <c r="H35" s="24"/>
      <c r="I35" s="17"/>
      <c r="J35" s="19"/>
      <c r="K35" s="18">
        <f t="shared" si="1"/>
        <v>107224929</v>
      </c>
      <c r="M35" s="11"/>
    </row>
    <row r="36" spans="1:13" ht="16.5" x14ac:dyDescent="0.25">
      <c r="A36" s="4"/>
      <c r="B36" s="17" t="s">
        <v>156</v>
      </c>
      <c r="C36" s="41" t="s">
        <v>13</v>
      </c>
      <c r="D36" s="24">
        <v>777363255</v>
      </c>
      <c r="E36" s="17"/>
      <c r="F36" s="24"/>
      <c r="G36" s="24"/>
      <c r="H36" s="24"/>
      <c r="I36" s="17"/>
      <c r="J36" s="19"/>
      <c r="K36" s="18">
        <f t="shared" si="1"/>
        <v>777363255</v>
      </c>
      <c r="M36" s="11"/>
    </row>
    <row r="37" spans="1:13" ht="16.5" x14ac:dyDescent="0.25">
      <c r="A37" s="4"/>
      <c r="B37" s="17" t="s">
        <v>157</v>
      </c>
      <c r="C37" s="41" t="s">
        <v>13</v>
      </c>
      <c r="D37" s="24">
        <v>712417950</v>
      </c>
      <c r="E37" s="17"/>
      <c r="F37" s="24"/>
      <c r="G37" s="24"/>
      <c r="H37" s="24"/>
      <c r="I37" s="17"/>
      <c r="J37" s="19"/>
      <c r="K37" s="18">
        <f t="shared" si="1"/>
        <v>712417950</v>
      </c>
      <c r="M37" s="11"/>
    </row>
    <row r="38" spans="1:13" ht="16.5" x14ac:dyDescent="0.25">
      <c r="A38" s="4"/>
      <c r="B38" s="17" t="s">
        <v>158</v>
      </c>
      <c r="C38" s="41" t="s">
        <v>13</v>
      </c>
      <c r="D38" s="24">
        <v>110841139</v>
      </c>
      <c r="E38" s="17"/>
      <c r="F38" s="24"/>
      <c r="G38" s="24"/>
      <c r="H38" s="24"/>
      <c r="I38" s="17"/>
      <c r="J38" s="19"/>
      <c r="K38" s="18">
        <f t="shared" si="1"/>
        <v>110841139</v>
      </c>
      <c r="M38" s="11"/>
    </row>
    <row r="39" spans="1:13" ht="16.5" x14ac:dyDescent="0.25">
      <c r="A39" s="4"/>
      <c r="B39" s="17" t="s">
        <v>159</v>
      </c>
      <c r="C39" s="41" t="s">
        <v>13</v>
      </c>
      <c r="D39" s="24">
        <v>65720862</v>
      </c>
      <c r="G39" s="24"/>
      <c r="H39" s="24"/>
      <c r="I39" s="17"/>
      <c r="J39" s="19"/>
      <c r="K39" s="18">
        <f t="shared" si="1"/>
        <v>65720862</v>
      </c>
      <c r="M39" s="11"/>
    </row>
    <row r="40" spans="1:13" ht="16.5" x14ac:dyDescent="0.25">
      <c r="A40" s="4"/>
      <c r="B40" s="17" t="s">
        <v>160</v>
      </c>
      <c r="C40" s="41" t="s">
        <v>13</v>
      </c>
      <c r="D40" s="24">
        <v>20430027</v>
      </c>
      <c r="E40" s="17"/>
      <c r="F40" s="24"/>
      <c r="G40" s="24"/>
      <c r="H40" s="24"/>
      <c r="I40" s="17"/>
      <c r="J40" s="19"/>
      <c r="K40" s="18">
        <f t="shared" si="1"/>
        <v>20430027</v>
      </c>
      <c r="M40" s="11"/>
    </row>
    <row r="41" spans="1:13" ht="16.5" x14ac:dyDescent="0.25">
      <c r="A41" s="4"/>
      <c r="B41" s="17" t="s">
        <v>161</v>
      </c>
      <c r="C41" s="41" t="s">
        <v>13</v>
      </c>
      <c r="D41" s="24">
        <v>29101598.859999999</v>
      </c>
      <c r="E41" s="17"/>
      <c r="F41" s="24"/>
      <c r="G41" s="24"/>
      <c r="H41" s="24"/>
      <c r="I41" s="17"/>
      <c r="J41" s="19"/>
      <c r="K41" s="18">
        <f t="shared" si="1"/>
        <v>29101598.859999999</v>
      </c>
      <c r="M41" s="11"/>
    </row>
    <row r="42" spans="1:13" ht="16.5" x14ac:dyDescent="0.25">
      <c r="A42" s="4"/>
      <c r="B42" s="17" t="s">
        <v>162</v>
      </c>
      <c r="C42" s="41" t="s">
        <v>13</v>
      </c>
      <c r="D42" s="24">
        <v>40998341.439999998</v>
      </c>
      <c r="E42" s="17"/>
      <c r="F42" s="24"/>
      <c r="G42" s="24"/>
      <c r="H42" s="24"/>
      <c r="I42" s="17"/>
      <c r="J42" s="19"/>
      <c r="K42" s="18">
        <f t="shared" si="1"/>
        <v>40998341.439999998</v>
      </c>
      <c r="M42" s="11"/>
    </row>
    <row r="43" spans="1:13" ht="16.5" x14ac:dyDescent="0.25">
      <c r="A43" s="4"/>
      <c r="B43" s="17" t="s">
        <v>163</v>
      </c>
      <c r="C43" s="41" t="s">
        <v>13</v>
      </c>
      <c r="D43" s="24">
        <v>130536171</v>
      </c>
      <c r="E43" s="41" t="s">
        <v>16</v>
      </c>
      <c r="F43" s="24">
        <v>49871052.000000007</v>
      </c>
      <c r="G43" s="24"/>
      <c r="H43" s="24"/>
      <c r="I43" s="17"/>
      <c r="J43" s="19"/>
      <c r="K43" s="18">
        <f t="shared" si="1"/>
        <v>180407223</v>
      </c>
      <c r="M43" s="11"/>
    </row>
    <row r="44" spans="1:13" ht="16.5" x14ac:dyDescent="0.25">
      <c r="A44" s="4"/>
      <c r="B44" s="17" t="s">
        <v>164</v>
      </c>
      <c r="C44" s="41" t="s">
        <v>13</v>
      </c>
      <c r="D44" s="24">
        <v>431087679</v>
      </c>
      <c r="E44" s="17"/>
      <c r="F44" s="24"/>
      <c r="G44" s="24"/>
      <c r="H44" s="24"/>
      <c r="I44" s="17"/>
      <c r="J44" s="19"/>
      <c r="K44" s="18">
        <f t="shared" si="1"/>
        <v>431087679</v>
      </c>
      <c r="M44" s="11"/>
    </row>
    <row r="45" spans="1:13" ht="16.5" x14ac:dyDescent="0.25">
      <c r="A45" s="4"/>
      <c r="B45" s="17" t="s">
        <v>165</v>
      </c>
      <c r="C45" s="41" t="s">
        <v>13</v>
      </c>
      <c r="D45" s="24">
        <v>411985059.36000001</v>
      </c>
      <c r="E45" s="17"/>
      <c r="F45" s="24"/>
      <c r="G45" s="24"/>
      <c r="H45" s="24"/>
      <c r="I45" s="17"/>
      <c r="J45" s="19"/>
      <c r="K45" s="18">
        <f t="shared" si="1"/>
        <v>411985059.36000001</v>
      </c>
      <c r="M45" s="11"/>
    </row>
    <row r="46" spans="1:13" ht="16.5" x14ac:dyDescent="0.25">
      <c r="A46" s="4"/>
      <c r="B46" s="17" t="s">
        <v>166</v>
      </c>
      <c r="C46" s="41" t="s">
        <v>13</v>
      </c>
      <c r="D46" s="24">
        <v>4059382755.6400008</v>
      </c>
      <c r="E46" s="17"/>
      <c r="F46" s="24"/>
      <c r="G46" s="24"/>
      <c r="H46" s="24"/>
      <c r="I46" s="17"/>
      <c r="J46" s="19"/>
      <c r="K46" s="18">
        <f t="shared" si="1"/>
        <v>4059382755.6400008</v>
      </c>
      <c r="M46" s="11"/>
    </row>
    <row r="47" spans="1:13" ht="21.75" customHeight="1" x14ac:dyDescent="0.25">
      <c r="A47" s="4"/>
      <c r="B47" s="17" t="s">
        <v>167</v>
      </c>
      <c r="C47" s="41" t="s">
        <v>13</v>
      </c>
      <c r="D47" s="24">
        <v>4321044</v>
      </c>
      <c r="E47" s="17"/>
      <c r="F47" s="24"/>
      <c r="G47" s="24"/>
      <c r="H47" s="24"/>
      <c r="I47" s="17"/>
      <c r="J47" s="19"/>
      <c r="K47" s="18">
        <f t="shared" si="1"/>
        <v>4321044</v>
      </c>
      <c r="M47" s="11"/>
    </row>
    <row r="48" spans="1:13" ht="21.75" customHeight="1" x14ac:dyDescent="0.25">
      <c r="A48" s="4"/>
      <c r="B48" s="17" t="s">
        <v>168</v>
      </c>
      <c r="C48" s="41" t="s">
        <v>13</v>
      </c>
      <c r="D48" s="24">
        <v>48746124</v>
      </c>
      <c r="E48" s="17"/>
      <c r="F48" s="24"/>
      <c r="G48" s="24"/>
      <c r="H48" s="24"/>
      <c r="I48" s="17"/>
      <c r="J48" s="19"/>
      <c r="K48" s="18">
        <f t="shared" si="1"/>
        <v>48746124</v>
      </c>
      <c r="M48" s="11"/>
    </row>
    <row r="49" spans="1:13" ht="22.5" x14ac:dyDescent="0.25">
      <c r="A49" s="4"/>
      <c r="B49" s="17" t="s">
        <v>169</v>
      </c>
      <c r="C49" s="41" t="s">
        <v>13</v>
      </c>
      <c r="D49" s="24">
        <v>3204981</v>
      </c>
      <c r="E49" s="17"/>
      <c r="F49" s="24"/>
      <c r="G49" s="24"/>
      <c r="H49" s="24"/>
      <c r="I49" s="17"/>
      <c r="J49" s="19"/>
      <c r="K49" s="18">
        <f t="shared" si="1"/>
        <v>3204981</v>
      </c>
      <c r="M49" s="11"/>
    </row>
    <row r="50" spans="1:13" ht="25.5" customHeight="1" x14ac:dyDescent="0.25">
      <c r="A50" s="4"/>
      <c r="B50" s="17" t="s">
        <v>170</v>
      </c>
      <c r="C50" s="41" t="s">
        <v>13</v>
      </c>
      <c r="D50" s="24">
        <v>15153255</v>
      </c>
      <c r="E50" s="17"/>
      <c r="F50" s="24"/>
      <c r="G50" s="24"/>
      <c r="H50" s="24"/>
      <c r="I50" s="17"/>
      <c r="J50" s="19"/>
      <c r="K50" s="18">
        <f t="shared" si="1"/>
        <v>15153255</v>
      </c>
      <c r="M50" s="11"/>
    </row>
    <row r="51" spans="1:13" ht="16.5" x14ac:dyDescent="0.25">
      <c r="A51" s="4"/>
      <c r="B51" s="17" t="s">
        <v>247</v>
      </c>
      <c r="C51" s="41" t="s">
        <v>13</v>
      </c>
      <c r="D51" s="24">
        <v>23317139.719999999</v>
      </c>
      <c r="K51" s="18">
        <f t="shared" si="1"/>
        <v>23317139.719999999</v>
      </c>
      <c r="M51" s="11"/>
    </row>
    <row r="52" spans="1:13" ht="16.5" x14ac:dyDescent="0.25">
      <c r="A52" s="4"/>
      <c r="B52" s="17" t="s">
        <v>171</v>
      </c>
      <c r="C52" s="41" t="s">
        <v>13</v>
      </c>
      <c r="D52" s="24">
        <v>1357845889</v>
      </c>
      <c r="K52" s="18">
        <f t="shared" si="1"/>
        <v>1357845889</v>
      </c>
      <c r="M52" s="11"/>
    </row>
    <row r="53" spans="1:13" ht="16.5" x14ac:dyDescent="0.25">
      <c r="A53" s="4"/>
      <c r="B53" s="17" t="s">
        <v>172</v>
      </c>
      <c r="C53" s="41" t="s">
        <v>13</v>
      </c>
      <c r="D53" s="24">
        <v>209092374</v>
      </c>
      <c r="K53" s="18">
        <f t="shared" si="1"/>
        <v>209092374</v>
      </c>
      <c r="M53" s="11"/>
    </row>
    <row r="54" spans="1:13" ht="16.5" x14ac:dyDescent="0.25">
      <c r="A54" s="4"/>
      <c r="B54" s="17" t="s">
        <v>173</v>
      </c>
      <c r="C54" s="41" t="s">
        <v>13</v>
      </c>
      <c r="D54" s="24">
        <v>145702894</v>
      </c>
      <c r="K54" s="18">
        <f t="shared" si="1"/>
        <v>145702894</v>
      </c>
      <c r="M54" s="11"/>
    </row>
    <row r="55" spans="1:13" ht="16.5" x14ac:dyDescent="0.25">
      <c r="A55" s="4"/>
      <c r="B55" s="17" t="s">
        <v>174</v>
      </c>
      <c r="C55" s="41" t="s">
        <v>13</v>
      </c>
      <c r="D55" s="24">
        <v>70577200</v>
      </c>
      <c r="E55" s="41" t="s">
        <v>370</v>
      </c>
      <c r="F55" s="24">
        <v>21798266.07</v>
      </c>
      <c r="G55" s="41" t="s">
        <v>443</v>
      </c>
      <c r="H55" s="24">
        <v>3636846.48</v>
      </c>
      <c r="I55" s="17"/>
      <c r="J55" s="19"/>
      <c r="K55" s="18">
        <f t="shared" si="1"/>
        <v>96012312.549999997</v>
      </c>
      <c r="M55" s="11"/>
    </row>
    <row r="56" spans="1:13" ht="16.5" x14ac:dyDescent="0.25">
      <c r="A56" s="4"/>
      <c r="B56" s="17" t="s">
        <v>175</v>
      </c>
      <c r="C56" s="41" t="s">
        <v>13</v>
      </c>
      <c r="D56" s="24">
        <v>26596610.120000001</v>
      </c>
      <c r="E56" s="41" t="s">
        <v>370</v>
      </c>
      <c r="F56" s="24">
        <v>12534582.330000002</v>
      </c>
      <c r="G56" s="41" t="s">
        <v>443</v>
      </c>
      <c r="H56" s="24">
        <v>9131111.5099999998</v>
      </c>
      <c r="I56" s="17"/>
      <c r="J56" s="19"/>
      <c r="K56" s="18">
        <f t="shared" si="1"/>
        <v>48262303.960000001</v>
      </c>
      <c r="M56" s="11"/>
    </row>
    <row r="57" spans="1:13" ht="16.5" x14ac:dyDescent="0.25">
      <c r="A57" s="4"/>
      <c r="B57" s="17" t="s">
        <v>248</v>
      </c>
      <c r="C57" s="41" t="s">
        <v>13</v>
      </c>
      <c r="D57" s="24">
        <v>7320498</v>
      </c>
      <c r="E57" s="41" t="s">
        <v>370</v>
      </c>
      <c r="F57" s="24">
        <v>2585599.2199999997</v>
      </c>
      <c r="G57" s="41" t="s">
        <v>443</v>
      </c>
      <c r="H57" s="24">
        <v>2366700</v>
      </c>
      <c r="I57" s="17"/>
      <c r="J57" s="19"/>
      <c r="K57" s="18">
        <f t="shared" si="1"/>
        <v>12272797.219999999</v>
      </c>
      <c r="M57" s="11"/>
    </row>
    <row r="58" spans="1:13" ht="16.5" x14ac:dyDescent="0.25">
      <c r="A58" s="4"/>
      <c r="B58" s="17" t="s">
        <v>249</v>
      </c>
      <c r="C58" s="41" t="s">
        <v>13</v>
      </c>
      <c r="D58" s="24">
        <v>4576450</v>
      </c>
      <c r="E58" s="17"/>
      <c r="F58" s="24"/>
      <c r="G58" s="24"/>
      <c r="H58" s="24"/>
      <c r="I58" s="17"/>
      <c r="J58" s="19"/>
      <c r="K58" s="18">
        <f t="shared" si="1"/>
        <v>4576450</v>
      </c>
      <c r="M58" s="11"/>
    </row>
    <row r="59" spans="1:13" ht="22.5" x14ac:dyDescent="0.25">
      <c r="A59" s="4"/>
      <c r="B59" s="17" t="s">
        <v>250</v>
      </c>
      <c r="C59" s="41" t="s">
        <v>13</v>
      </c>
      <c r="D59" s="24">
        <v>10000000</v>
      </c>
      <c r="E59" s="17"/>
      <c r="F59" s="24"/>
      <c r="G59" s="24"/>
      <c r="H59" s="24"/>
      <c r="I59" s="17"/>
      <c r="J59" s="19"/>
      <c r="K59" s="18">
        <f t="shared" si="1"/>
        <v>10000000</v>
      </c>
      <c r="M59" s="11"/>
    </row>
    <row r="60" spans="1:13" ht="16.5" x14ac:dyDescent="0.25">
      <c r="A60" s="4"/>
      <c r="B60" s="17" t="s">
        <v>177</v>
      </c>
      <c r="C60" s="41" t="s">
        <v>13</v>
      </c>
      <c r="D60" s="24">
        <v>0</v>
      </c>
      <c r="E60" s="41" t="s">
        <v>372</v>
      </c>
      <c r="F60" s="49">
        <v>46375172.824999996</v>
      </c>
      <c r="G60" s="24"/>
      <c r="H60" s="24"/>
      <c r="I60" s="17"/>
      <c r="J60" s="19"/>
      <c r="K60" s="18">
        <f t="shared" si="1"/>
        <v>46375172.824999996</v>
      </c>
      <c r="M60" s="11"/>
    </row>
    <row r="61" spans="1:13" ht="16.5" x14ac:dyDescent="0.25">
      <c r="A61" s="4"/>
      <c r="B61" s="17" t="s">
        <v>178</v>
      </c>
      <c r="C61" s="41" t="s">
        <v>13</v>
      </c>
      <c r="D61" s="24">
        <v>175000000</v>
      </c>
      <c r="E61" s="17"/>
      <c r="F61" s="24"/>
      <c r="G61" s="24"/>
      <c r="H61" s="24"/>
      <c r="I61" s="17"/>
      <c r="J61" s="19"/>
      <c r="K61" s="18">
        <f t="shared" si="1"/>
        <v>175000000</v>
      </c>
      <c r="M61" s="11"/>
    </row>
    <row r="62" spans="1:13" ht="22.5" x14ac:dyDescent="0.25">
      <c r="A62" s="4"/>
      <c r="B62" s="17" t="s">
        <v>179</v>
      </c>
      <c r="C62" s="41" t="s">
        <v>13</v>
      </c>
      <c r="D62" s="24">
        <v>90440259.989999995</v>
      </c>
      <c r="E62" s="17"/>
      <c r="F62" s="24"/>
      <c r="G62" s="24"/>
      <c r="H62" s="24"/>
      <c r="I62" s="17"/>
      <c r="J62" s="19"/>
      <c r="K62" s="18">
        <f t="shared" si="1"/>
        <v>90440259.989999995</v>
      </c>
      <c r="M62" s="11"/>
    </row>
    <row r="63" spans="1:13" ht="16.5" x14ac:dyDescent="0.25">
      <c r="A63" s="4"/>
      <c r="B63" s="17" t="s">
        <v>180</v>
      </c>
      <c r="C63" s="41" t="s">
        <v>13</v>
      </c>
      <c r="D63" s="24">
        <v>59346864.880000003</v>
      </c>
      <c r="E63" s="17"/>
      <c r="F63" s="24"/>
      <c r="G63" s="24"/>
      <c r="H63" s="24"/>
      <c r="I63" s="17"/>
      <c r="J63" s="19"/>
      <c r="K63" s="18">
        <f t="shared" si="1"/>
        <v>59346864.880000003</v>
      </c>
      <c r="M63" s="11"/>
    </row>
    <row r="64" spans="1:13" ht="16.5" x14ac:dyDescent="0.25">
      <c r="A64" s="4"/>
      <c r="B64" s="17" t="s">
        <v>181</v>
      </c>
      <c r="C64" s="41" t="s">
        <v>13</v>
      </c>
      <c r="D64" s="24">
        <v>177244314.15000001</v>
      </c>
      <c r="E64" s="41" t="s">
        <v>209</v>
      </c>
      <c r="F64" s="24">
        <v>110969398</v>
      </c>
      <c r="G64" s="24"/>
      <c r="H64" s="24"/>
      <c r="I64" s="17"/>
      <c r="J64" s="19"/>
      <c r="K64" s="18">
        <f t="shared" si="1"/>
        <v>288213712.14999998</v>
      </c>
      <c r="M64" s="11"/>
    </row>
    <row r="65" spans="1:13" ht="22.5" x14ac:dyDescent="0.25">
      <c r="A65" s="4"/>
      <c r="B65" s="17" t="s">
        <v>182</v>
      </c>
      <c r="C65" s="41" t="s">
        <v>13</v>
      </c>
      <c r="D65" s="24">
        <v>440677941.76000005</v>
      </c>
      <c r="E65" s="17"/>
      <c r="F65" s="24"/>
      <c r="G65" s="24"/>
      <c r="H65" s="24"/>
      <c r="I65" s="17"/>
      <c r="J65" s="19"/>
      <c r="K65" s="18">
        <f t="shared" si="1"/>
        <v>440677941.76000005</v>
      </c>
      <c r="M65" s="11"/>
    </row>
    <row r="66" spans="1:13" ht="22.5" x14ac:dyDescent="0.25">
      <c r="A66" s="4"/>
      <c r="B66" s="17" t="s">
        <v>183</v>
      </c>
      <c r="C66" s="41" t="s">
        <v>13</v>
      </c>
      <c r="D66" s="24">
        <v>175000000.00000006</v>
      </c>
      <c r="E66" s="17"/>
      <c r="F66" s="24"/>
      <c r="G66" s="24"/>
      <c r="H66" s="24"/>
      <c r="I66" s="17"/>
      <c r="J66" s="19"/>
      <c r="K66" s="18">
        <f t="shared" si="1"/>
        <v>175000000.00000006</v>
      </c>
      <c r="M66" s="11"/>
    </row>
    <row r="67" spans="1:13" ht="22.5" x14ac:dyDescent="0.25">
      <c r="A67" s="4"/>
      <c r="B67" s="17" t="s">
        <v>184</v>
      </c>
      <c r="C67" s="41" t="s">
        <v>13</v>
      </c>
      <c r="D67" s="24">
        <v>250316335.97</v>
      </c>
      <c r="E67" s="17"/>
      <c r="F67" s="24"/>
      <c r="G67" s="24"/>
      <c r="H67" s="24"/>
      <c r="I67" s="17"/>
      <c r="J67" s="19"/>
      <c r="K67" s="18">
        <f t="shared" si="1"/>
        <v>250316335.97</v>
      </c>
      <c r="M67" s="11"/>
    </row>
    <row r="68" spans="1:13" ht="27.75" customHeight="1" x14ac:dyDescent="0.25">
      <c r="A68" s="4"/>
      <c r="B68" s="17" t="s">
        <v>185</v>
      </c>
      <c r="C68" s="41" t="s">
        <v>13</v>
      </c>
      <c r="D68" s="24">
        <v>17423137</v>
      </c>
      <c r="E68" s="17"/>
      <c r="F68" s="24"/>
      <c r="G68" s="24"/>
      <c r="H68" s="24"/>
      <c r="I68" s="17"/>
      <c r="J68" s="19"/>
      <c r="K68" s="18">
        <f t="shared" si="1"/>
        <v>17423137</v>
      </c>
      <c r="M68" s="11"/>
    </row>
    <row r="69" spans="1:13" ht="22.5" x14ac:dyDescent="0.25">
      <c r="A69" s="4"/>
      <c r="B69" s="17" t="s">
        <v>186</v>
      </c>
      <c r="C69" s="41" t="s">
        <v>13</v>
      </c>
      <c r="D69" s="24">
        <v>4000000</v>
      </c>
      <c r="E69" s="17"/>
      <c r="F69" s="24"/>
      <c r="G69" s="24"/>
      <c r="H69" s="24"/>
      <c r="I69" s="17"/>
      <c r="J69" s="19"/>
      <c r="K69" s="18">
        <f t="shared" si="1"/>
        <v>4000000</v>
      </c>
      <c r="M69" s="11"/>
    </row>
    <row r="70" spans="1:13" ht="22.5" x14ac:dyDescent="0.25">
      <c r="A70" s="4"/>
      <c r="B70" s="17" t="s">
        <v>187</v>
      </c>
      <c r="C70" s="41" t="s">
        <v>13</v>
      </c>
      <c r="D70" s="24">
        <v>555929.35</v>
      </c>
      <c r="E70" s="17"/>
      <c r="F70" s="24"/>
      <c r="G70" s="24"/>
      <c r="H70" s="24"/>
      <c r="I70" s="17"/>
      <c r="J70" s="19"/>
      <c r="K70" s="18">
        <f t="shared" si="1"/>
        <v>555929.35</v>
      </c>
      <c r="M70" s="11"/>
    </row>
    <row r="71" spans="1:13" ht="22.5" x14ac:dyDescent="0.25">
      <c r="A71" s="4"/>
      <c r="B71" s="17" t="s">
        <v>188</v>
      </c>
      <c r="C71" s="41" t="s">
        <v>13</v>
      </c>
      <c r="D71" s="24">
        <v>2024070.65</v>
      </c>
      <c r="E71" s="17"/>
      <c r="F71" s="24"/>
      <c r="G71" s="24"/>
      <c r="H71" s="24"/>
      <c r="I71" s="17"/>
      <c r="J71" s="19"/>
      <c r="K71" s="18">
        <f t="shared" si="1"/>
        <v>2024070.65</v>
      </c>
      <c r="M71" s="11"/>
    </row>
    <row r="72" spans="1:13" ht="16.5" x14ac:dyDescent="0.25">
      <c r="A72" s="4"/>
      <c r="B72" s="17" t="s">
        <v>189</v>
      </c>
      <c r="C72" s="41" t="s">
        <v>13</v>
      </c>
      <c r="D72" s="24">
        <v>34949030</v>
      </c>
      <c r="E72" s="17"/>
      <c r="F72" s="24"/>
      <c r="G72" s="24"/>
      <c r="H72" s="24"/>
      <c r="I72" s="17"/>
      <c r="J72" s="19"/>
      <c r="K72" s="18">
        <f t="shared" si="1"/>
        <v>34949030</v>
      </c>
      <c r="M72" s="11"/>
    </row>
    <row r="73" spans="1:13" ht="22.5" x14ac:dyDescent="0.25">
      <c r="A73" s="4"/>
      <c r="B73" s="17" t="s">
        <v>190</v>
      </c>
      <c r="C73" s="41" t="s">
        <v>13</v>
      </c>
      <c r="D73" s="24">
        <v>4990000</v>
      </c>
      <c r="E73" s="41" t="s">
        <v>21</v>
      </c>
      <c r="F73" s="24">
        <v>0</v>
      </c>
      <c r="G73" s="24"/>
      <c r="H73" s="24">
        <v>0</v>
      </c>
      <c r="I73" s="17" t="s">
        <v>446</v>
      </c>
      <c r="J73" s="24">
        <v>3582944.52</v>
      </c>
      <c r="K73" s="18">
        <f t="shared" si="1"/>
        <v>8572944.5199999996</v>
      </c>
      <c r="M73" s="11"/>
    </row>
    <row r="74" spans="1:13" ht="22.5" x14ac:dyDescent="0.25">
      <c r="A74" s="4"/>
      <c r="B74" s="17" t="s">
        <v>191</v>
      </c>
      <c r="C74" s="41" t="s">
        <v>13</v>
      </c>
      <c r="D74" s="24">
        <v>5580000</v>
      </c>
      <c r="E74" s="41" t="s">
        <v>21</v>
      </c>
      <c r="F74" s="24">
        <v>0</v>
      </c>
      <c r="G74" s="41" t="s">
        <v>456</v>
      </c>
      <c r="H74" s="24">
        <v>3000000</v>
      </c>
      <c r="I74" s="17" t="s">
        <v>446</v>
      </c>
      <c r="J74" s="24">
        <v>6857549.4000000004</v>
      </c>
      <c r="K74" s="18">
        <f t="shared" si="1"/>
        <v>15437549.4</v>
      </c>
      <c r="M74" s="11"/>
    </row>
    <row r="75" spans="1:13" ht="22.5" x14ac:dyDescent="0.25">
      <c r="A75" s="4"/>
      <c r="B75" s="17" t="s">
        <v>192</v>
      </c>
      <c r="C75" s="41" t="s">
        <v>13</v>
      </c>
      <c r="D75" s="24">
        <v>1616000</v>
      </c>
      <c r="E75" s="17"/>
      <c r="F75" s="24"/>
      <c r="G75" s="24"/>
      <c r="H75" s="24"/>
      <c r="I75" s="17"/>
      <c r="J75" s="24"/>
      <c r="K75" s="18">
        <f t="shared" si="1"/>
        <v>1616000</v>
      </c>
      <c r="M75" s="11"/>
    </row>
    <row r="76" spans="1:13" ht="22.5" x14ac:dyDescent="0.25">
      <c r="A76" s="4"/>
      <c r="B76" s="17" t="s">
        <v>193</v>
      </c>
      <c r="C76" s="41" t="s">
        <v>13</v>
      </c>
      <c r="D76" s="24">
        <v>877000</v>
      </c>
      <c r="E76" s="17"/>
      <c r="F76" s="24"/>
      <c r="G76" s="24"/>
      <c r="H76" s="24"/>
      <c r="I76" s="17"/>
      <c r="J76" s="19"/>
      <c r="K76" s="18">
        <f t="shared" si="1"/>
        <v>877000</v>
      </c>
      <c r="M76" s="11"/>
    </row>
    <row r="77" spans="1:13" ht="16.5" x14ac:dyDescent="0.25">
      <c r="A77" s="4"/>
      <c r="B77" s="17" t="s">
        <v>194</v>
      </c>
      <c r="C77" s="41" t="s">
        <v>13</v>
      </c>
      <c r="D77" s="24">
        <v>163665068</v>
      </c>
      <c r="E77" s="17"/>
      <c r="F77" s="24"/>
      <c r="G77" s="24"/>
      <c r="H77" s="24"/>
      <c r="I77" s="17"/>
      <c r="J77" s="19"/>
      <c r="K77" s="18">
        <f t="shared" si="1"/>
        <v>163665068</v>
      </c>
      <c r="M77" s="11"/>
    </row>
    <row r="78" spans="1:13" ht="27" customHeight="1" x14ac:dyDescent="0.25">
      <c r="A78" s="4"/>
      <c r="B78" s="17" t="s">
        <v>195</v>
      </c>
      <c r="C78" s="41" t="s">
        <v>13</v>
      </c>
      <c r="D78" s="24">
        <v>185986.28</v>
      </c>
      <c r="E78" s="17"/>
      <c r="F78" s="24"/>
      <c r="G78" s="24"/>
      <c r="H78" s="24"/>
      <c r="I78" s="17"/>
      <c r="J78" s="19"/>
      <c r="K78" s="18">
        <f t="shared" si="1"/>
        <v>185986.28</v>
      </c>
      <c r="M78" s="11"/>
    </row>
    <row r="79" spans="1:13" ht="22.5" x14ac:dyDescent="0.25">
      <c r="A79" s="4"/>
      <c r="B79" s="17" t="s">
        <v>196</v>
      </c>
      <c r="C79" s="41" t="s">
        <v>13</v>
      </c>
      <c r="D79" s="24">
        <v>900000</v>
      </c>
      <c r="E79" s="17"/>
      <c r="F79" s="24"/>
      <c r="G79" s="24"/>
      <c r="H79" s="24"/>
      <c r="I79" s="17"/>
      <c r="J79" s="19"/>
      <c r="K79" s="18">
        <f t="shared" ref="K79:K142" si="2">+D79+F79+H79+J79</f>
        <v>900000</v>
      </c>
      <c r="M79" s="11"/>
    </row>
    <row r="80" spans="1:13" ht="16.5" x14ac:dyDescent="0.25">
      <c r="A80" s="4"/>
      <c r="B80" s="17" t="s">
        <v>197</v>
      </c>
      <c r="C80" s="41" t="s">
        <v>13</v>
      </c>
      <c r="D80" s="24">
        <v>21936862.460000001</v>
      </c>
      <c r="E80" s="17"/>
      <c r="F80" s="24"/>
      <c r="G80" s="24"/>
      <c r="H80" s="24"/>
      <c r="I80" s="17"/>
      <c r="J80" s="19"/>
      <c r="K80" s="18">
        <f t="shared" si="2"/>
        <v>21936862.460000001</v>
      </c>
      <c r="M80" s="11"/>
    </row>
    <row r="81" spans="1:13" ht="16.5" x14ac:dyDescent="0.25">
      <c r="A81" s="4"/>
      <c r="B81" s="17" t="s">
        <v>198</v>
      </c>
      <c r="C81" s="41" t="s">
        <v>13</v>
      </c>
      <c r="D81" s="24">
        <v>3402633</v>
      </c>
      <c r="E81" s="17"/>
      <c r="F81" s="24"/>
      <c r="G81" s="24"/>
      <c r="H81" s="24"/>
      <c r="I81" s="17"/>
      <c r="J81" s="19"/>
      <c r="K81" s="18">
        <f t="shared" si="2"/>
        <v>3402633</v>
      </c>
      <c r="M81" s="11"/>
    </row>
    <row r="82" spans="1:13" ht="22.5" x14ac:dyDescent="0.25">
      <c r="A82" s="4"/>
      <c r="B82" s="17" t="s">
        <v>199</v>
      </c>
      <c r="C82" s="41" t="s">
        <v>13</v>
      </c>
      <c r="D82" s="24">
        <v>19999999.999999996</v>
      </c>
      <c r="E82" s="17"/>
      <c r="F82" s="24"/>
      <c r="G82" s="24"/>
      <c r="H82" s="24"/>
      <c r="I82" s="17"/>
      <c r="J82" s="19"/>
      <c r="K82" s="18">
        <f t="shared" si="2"/>
        <v>19999999.999999996</v>
      </c>
      <c r="M82" s="11"/>
    </row>
    <row r="83" spans="1:13" ht="22.5" x14ac:dyDescent="0.25">
      <c r="A83" s="4"/>
      <c r="B83" s="17" t="s">
        <v>251</v>
      </c>
      <c r="C83" s="41" t="s">
        <v>13</v>
      </c>
      <c r="D83" s="24">
        <v>11922666.77</v>
      </c>
      <c r="E83" s="17"/>
      <c r="F83" s="24"/>
      <c r="G83" s="24"/>
      <c r="H83" s="24"/>
      <c r="I83" s="17"/>
      <c r="J83" s="19"/>
      <c r="K83" s="18">
        <f t="shared" si="2"/>
        <v>11922666.77</v>
      </c>
      <c r="M83" s="11"/>
    </row>
    <row r="84" spans="1:13" ht="22.5" x14ac:dyDescent="0.25">
      <c r="A84" s="4"/>
      <c r="B84" s="17" t="s">
        <v>252</v>
      </c>
      <c r="C84" s="41" t="s">
        <v>13</v>
      </c>
      <c r="D84" s="24">
        <v>7186965</v>
      </c>
      <c r="E84" s="17"/>
      <c r="F84" s="24"/>
      <c r="G84" s="24"/>
      <c r="H84" s="24"/>
      <c r="I84" s="17"/>
      <c r="J84" s="19"/>
      <c r="K84" s="18">
        <f t="shared" si="2"/>
        <v>7186965</v>
      </c>
      <c r="M84" s="11"/>
    </row>
    <row r="85" spans="1:13" ht="22.5" x14ac:dyDescent="0.25">
      <c r="A85" s="4"/>
      <c r="B85" s="17" t="s">
        <v>253</v>
      </c>
      <c r="C85" s="41" t="s">
        <v>13</v>
      </c>
      <c r="D85" s="24">
        <v>15433734.42</v>
      </c>
      <c r="E85" s="17"/>
      <c r="F85" s="24"/>
      <c r="G85" s="24"/>
      <c r="H85" s="24"/>
      <c r="I85" s="17"/>
      <c r="J85" s="19"/>
      <c r="K85" s="18">
        <f t="shared" si="2"/>
        <v>15433734.42</v>
      </c>
      <c r="M85" s="11"/>
    </row>
    <row r="86" spans="1:13" ht="22.5" x14ac:dyDescent="0.25">
      <c r="A86" s="4"/>
      <c r="B86" s="17" t="s">
        <v>254</v>
      </c>
      <c r="C86" s="41" t="s">
        <v>13</v>
      </c>
      <c r="D86" s="24">
        <v>1317480.7</v>
      </c>
      <c r="E86" s="50" t="s">
        <v>444</v>
      </c>
      <c r="F86" s="49">
        <v>2084890.85</v>
      </c>
      <c r="G86" s="24"/>
      <c r="H86" s="24"/>
      <c r="I86" s="17"/>
      <c r="J86" s="19"/>
      <c r="K86" s="18">
        <f t="shared" si="2"/>
        <v>3402371.55</v>
      </c>
      <c r="M86" s="11"/>
    </row>
    <row r="87" spans="1:13" ht="16.5" x14ac:dyDescent="0.25">
      <c r="A87" s="4"/>
      <c r="B87" s="17" t="s">
        <v>255</v>
      </c>
      <c r="C87" s="41" t="s">
        <v>13</v>
      </c>
      <c r="D87" s="24">
        <v>70000000</v>
      </c>
      <c r="E87" s="17"/>
      <c r="F87" s="24"/>
      <c r="G87" s="24"/>
      <c r="H87" s="24"/>
      <c r="I87" s="17"/>
      <c r="J87" s="19"/>
      <c r="K87" s="18">
        <f t="shared" si="2"/>
        <v>70000000</v>
      </c>
      <c r="M87" s="11"/>
    </row>
    <row r="88" spans="1:13" ht="22.5" x14ac:dyDescent="0.25">
      <c r="A88" s="4"/>
      <c r="B88" s="17" t="s">
        <v>256</v>
      </c>
      <c r="C88" s="41" t="s">
        <v>13</v>
      </c>
      <c r="D88" s="24">
        <v>2344772.88</v>
      </c>
      <c r="E88" s="17"/>
      <c r="F88" s="24"/>
      <c r="G88" s="24"/>
      <c r="H88" s="24"/>
      <c r="I88" s="17"/>
      <c r="J88" s="19"/>
      <c r="K88" s="18">
        <f t="shared" si="2"/>
        <v>2344772.88</v>
      </c>
      <c r="M88" s="11"/>
    </row>
    <row r="89" spans="1:13" ht="22.5" x14ac:dyDescent="0.25">
      <c r="A89" s="4"/>
      <c r="B89" s="17" t="s">
        <v>257</v>
      </c>
      <c r="C89" s="41" t="s">
        <v>13</v>
      </c>
      <c r="D89" s="24">
        <v>29978930.969999999</v>
      </c>
      <c r="E89" s="17"/>
      <c r="F89" s="24"/>
      <c r="G89" s="24"/>
      <c r="H89" s="24"/>
      <c r="I89" s="17"/>
      <c r="J89" s="19"/>
      <c r="K89" s="18">
        <f t="shared" si="2"/>
        <v>29978930.969999999</v>
      </c>
      <c r="M89" s="11"/>
    </row>
    <row r="90" spans="1:13" ht="24" customHeight="1" x14ac:dyDescent="0.25">
      <c r="A90" s="4"/>
      <c r="B90" s="17" t="s">
        <v>258</v>
      </c>
      <c r="C90" s="41" t="s">
        <v>13</v>
      </c>
      <c r="D90" s="24">
        <v>1161046.52</v>
      </c>
      <c r="E90" s="17"/>
      <c r="F90" s="24"/>
      <c r="G90" s="24"/>
      <c r="H90" s="24"/>
      <c r="I90" s="17"/>
      <c r="J90" s="19"/>
      <c r="K90" s="18">
        <f t="shared" si="2"/>
        <v>1161046.52</v>
      </c>
      <c r="M90" s="11"/>
    </row>
    <row r="91" spans="1:13" ht="22.5" x14ac:dyDescent="0.25">
      <c r="A91" s="4"/>
      <c r="B91" s="17" t="s">
        <v>259</v>
      </c>
      <c r="C91" s="41" t="s">
        <v>13</v>
      </c>
      <c r="D91" s="24">
        <v>6941592</v>
      </c>
      <c r="E91" s="17"/>
      <c r="F91" s="24"/>
      <c r="G91" s="24"/>
      <c r="H91" s="24"/>
      <c r="I91" s="17"/>
      <c r="J91" s="19"/>
      <c r="K91" s="18">
        <f t="shared" si="2"/>
        <v>6941592</v>
      </c>
      <c r="M91" s="11"/>
    </row>
    <row r="92" spans="1:13" ht="22.5" x14ac:dyDescent="0.25">
      <c r="A92" s="4"/>
      <c r="B92" s="17" t="s">
        <v>260</v>
      </c>
      <c r="C92" s="41" t="s">
        <v>13</v>
      </c>
      <c r="D92" s="24">
        <v>275000000</v>
      </c>
      <c r="E92" s="17"/>
      <c r="F92" s="24"/>
      <c r="G92" s="24"/>
      <c r="H92" s="24"/>
      <c r="I92" s="17"/>
      <c r="J92" s="19"/>
      <c r="K92" s="18">
        <f t="shared" si="2"/>
        <v>275000000</v>
      </c>
      <c r="M92" s="11"/>
    </row>
    <row r="93" spans="1:13" ht="22.5" x14ac:dyDescent="0.25">
      <c r="A93" s="4"/>
      <c r="B93" s="17" t="s">
        <v>261</v>
      </c>
      <c r="C93" s="41" t="s">
        <v>13</v>
      </c>
      <c r="D93" s="24">
        <v>4281232.74</v>
      </c>
      <c r="G93" s="24"/>
      <c r="H93" s="24"/>
      <c r="I93" s="17"/>
      <c r="J93" s="19"/>
      <c r="K93" s="18">
        <f t="shared" si="2"/>
        <v>4281232.74</v>
      </c>
      <c r="M93" s="11"/>
    </row>
    <row r="94" spans="1:13" ht="22.5" x14ac:dyDescent="0.25">
      <c r="A94" s="4"/>
      <c r="B94" s="17" t="s">
        <v>262</v>
      </c>
      <c r="C94" s="41" t="s">
        <v>13</v>
      </c>
      <c r="D94" s="24">
        <v>2664807</v>
      </c>
      <c r="E94" s="17"/>
      <c r="F94" s="24"/>
      <c r="G94" s="24"/>
      <c r="H94" s="24"/>
      <c r="I94" s="17"/>
      <c r="J94" s="19"/>
      <c r="K94" s="18">
        <f t="shared" si="2"/>
        <v>2664807</v>
      </c>
      <c r="M94" s="11"/>
    </row>
    <row r="95" spans="1:13" ht="22.5" x14ac:dyDescent="0.25">
      <c r="A95" s="4"/>
      <c r="B95" s="17" t="s">
        <v>263</v>
      </c>
      <c r="C95" s="41" t="s">
        <v>13</v>
      </c>
      <c r="D95" s="24">
        <v>2163538.58</v>
      </c>
      <c r="E95" s="17"/>
      <c r="F95" s="24"/>
      <c r="G95" s="24"/>
      <c r="H95" s="24"/>
      <c r="I95" s="17"/>
      <c r="J95" s="19"/>
      <c r="K95" s="18">
        <f t="shared" si="2"/>
        <v>2163538.58</v>
      </c>
      <c r="M95" s="11"/>
    </row>
    <row r="96" spans="1:13" ht="16.5" x14ac:dyDescent="0.25">
      <c r="A96" s="4"/>
      <c r="B96" s="17" t="s">
        <v>264</v>
      </c>
      <c r="C96" s="41" t="s">
        <v>13</v>
      </c>
      <c r="D96" s="24">
        <v>5594201.3000000007</v>
      </c>
      <c r="E96" s="17"/>
      <c r="F96" s="24"/>
      <c r="G96" s="24"/>
      <c r="H96" s="24"/>
      <c r="I96" s="17"/>
      <c r="J96" s="19"/>
      <c r="K96" s="18">
        <f t="shared" si="2"/>
        <v>5594201.3000000007</v>
      </c>
      <c r="M96" s="11"/>
    </row>
    <row r="97" spans="1:13" ht="22.5" x14ac:dyDescent="0.25">
      <c r="A97" s="4"/>
      <c r="B97" s="17" t="s">
        <v>265</v>
      </c>
      <c r="C97" s="41" t="s">
        <v>13</v>
      </c>
      <c r="D97" s="24">
        <v>1134434</v>
      </c>
      <c r="E97" s="41" t="s">
        <v>370</v>
      </c>
      <c r="F97" s="24">
        <v>6000000</v>
      </c>
      <c r="G97" s="24"/>
      <c r="H97" s="24"/>
      <c r="I97" s="17"/>
      <c r="J97" s="19"/>
      <c r="K97" s="18">
        <f t="shared" si="2"/>
        <v>7134434</v>
      </c>
      <c r="M97" s="11"/>
    </row>
    <row r="98" spans="1:13" ht="22.5" x14ac:dyDescent="0.25">
      <c r="A98" s="4"/>
      <c r="B98" s="17" t="s">
        <v>266</v>
      </c>
      <c r="C98" s="41" t="s">
        <v>13</v>
      </c>
      <c r="D98" s="24">
        <v>21460978</v>
      </c>
      <c r="E98" s="17"/>
      <c r="F98" s="24"/>
      <c r="G98" s="24"/>
      <c r="H98" s="24"/>
      <c r="I98" s="17"/>
      <c r="J98" s="19"/>
      <c r="K98" s="18">
        <f t="shared" si="2"/>
        <v>21460978</v>
      </c>
      <c r="M98" s="11"/>
    </row>
    <row r="99" spans="1:13" ht="16.5" x14ac:dyDescent="0.25">
      <c r="A99" s="4"/>
      <c r="B99" s="17" t="s">
        <v>267</v>
      </c>
      <c r="C99" s="41" t="s">
        <v>13</v>
      </c>
      <c r="D99" s="24">
        <v>20921007.84</v>
      </c>
      <c r="E99" s="17"/>
      <c r="F99" s="24"/>
      <c r="G99" s="24"/>
      <c r="H99" s="24"/>
      <c r="I99" s="17"/>
      <c r="J99" s="19"/>
      <c r="K99" s="18">
        <f t="shared" si="2"/>
        <v>20921007.84</v>
      </c>
      <c r="M99" s="11"/>
    </row>
    <row r="100" spans="1:13" ht="22.5" x14ac:dyDescent="0.25">
      <c r="A100" s="4"/>
      <c r="B100" s="17" t="s">
        <v>268</v>
      </c>
      <c r="C100" s="41" t="s">
        <v>13</v>
      </c>
      <c r="D100" s="24">
        <v>1076988</v>
      </c>
      <c r="E100" s="17"/>
      <c r="F100" s="24"/>
      <c r="G100" s="24"/>
      <c r="H100" s="24"/>
      <c r="I100" s="17"/>
      <c r="J100" s="19"/>
      <c r="K100" s="18">
        <f t="shared" si="2"/>
        <v>1076988</v>
      </c>
      <c r="M100" s="11"/>
    </row>
    <row r="101" spans="1:13" ht="22.5" x14ac:dyDescent="0.25">
      <c r="A101" s="4"/>
      <c r="B101" s="17" t="s">
        <v>269</v>
      </c>
      <c r="C101" s="41" t="s">
        <v>13</v>
      </c>
      <c r="D101" s="24">
        <v>27478184.219999999</v>
      </c>
      <c r="E101" s="17"/>
      <c r="F101" s="24"/>
      <c r="G101" s="24"/>
      <c r="H101" s="24"/>
      <c r="I101" s="17"/>
      <c r="J101" s="19"/>
      <c r="K101" s="18">
        <f t="shared" si="2"/>
        <v>27478184.219999999</v>
      </c>
      <c r="M101" s="11"/>
    </row>
    <row r="102" spans="1:13" ht="22.5" x14ac:dyDescent="0.25">
      <c r="A102" s="4"/>
      <c r="B102" s="17" t="s">
        <v>270</v>
      </c>
      <c r="C102" s="41" t="s">
        <v>13</v>
      </c>
      <c r="D102" s="24">
        <v>1400000</v>
      </c>
      <c r="E102" s="17"/>
      <c r="F102" s="24"/>
      <c r="G102" s="24"/>
      <c r="H102" s="24"/>
      <c r="I102" s="17"/>
      <c r="J102" s="19"/>
      <c r="K102" s="18">
        <f t="shared" si="2"/>
        <v>1400000</v>
      </c>
      <c r="M102" s="11"/>
    </row>
    <row r="103" spans="1:13" ht="22.5" x14ac:dyDescent="0.25">
      <c r="A103" s="4"/>
      <c r="B103" s="17" t="s">
        <v>271</v>
      </c>
      <c r="C103" s="41" t="s">
        <v>13</v>
      </c>
      <c r="D103" s="24">
        <v>4136620</v>
      </c>
      <c r="E103" s="17"/>
      <c r="F103" s="24"/>
      <c r="G103" s="24"/>
      <c r="H103" s="24"/>
      <c r="I103" s="17"/>
      <c r="J103" s="19"/>
      <c r="K103" s="18">
        <f t="shared" si="2"/>
        <v>4136620</v>
      </c>
      <c r="M103" s="11"/>
    </row>
    <row r="104" spans="1:13" ht="22.5" x14ac:dyDescent="0.25">
      <c r="A104" s="4"/>
      <c r="B104" s="17" t="s">
        <v>272</v>
      </c>
      <c r="C104" s="41" t="s">
        <v>13</v>
      </c>
      <c r="D104" s="24">
        <v>2500000</v>
      </c>
      <c r="E104" s="17"/>
      <c r="F104" s="24"/>
      <c r="G104" s="24"/>
      <c r="H104" s="24"/>
      <c r="I104" s="17"/>
      <c r="J104" s="19"/>
      <c r="K104" s="18">
        <f t="shared" si="2"/>
        <v>2500000</v>
      </c>
      <c r="M104" s="11"/>
    </row>
    <row r="105" spans="1:13" ht="22.5" x14ac:dyDescent="0.25">
      <c r="A105" s="4"/>
      <c r="B105" s="17" t="s">
        <v>273</v>
      </c>
      <c r="C105" s="41" t="s">
        <v>13</v>
      </c>
      <c r="D105" s="24">
        <v>84714838.799999997</v>
      </c>
      <c r="E105" s="17"/>
      <c r="F105" s="24"/>
      <c r="G105" s="24"/>
      <c r="H105" s="24"/>
      <c r="I105" s="17"/>
      <c r="J105" s="19"/>
      <c r="K105" s="18">
        <f t="shared" si="2"/>
        <v>84714838.799999997</v>
      </c>
      <c r="M105" s="11"/>
    </row>
    <row r="106" spans="1:13" ht="22.5" x14ac:dyDescent="0.25">
      <c r="A106" s="4"/>
      <c r="B106" s="17" t="s">
        <v>274</v>
      </c>
      <c r="C106" s="41"/>
      <c r="D106" s="24">
        <v>26174290.16</v>
      </c>
      <c r="E106" s="17"/>
      <c r="F106" s="24"/>
      <c r="G106" s="24"/>
      <c r="H106" s="24"/>
      <c r="I106" s="17"/>
      <c r="J106" s="19"/>
      <c r="K106" s="18">
        <f t="shared" si="2"/>
        <v>26174290.16</v>
      </c>
      <c r="M106" s="11"/>
    </row>
    <row r="107" spans="1:13" ht="22.5" x14ac:dyDescent="0.25">
      <c r="A107" s="4"/>
      <c r="B107" s="17" t="s">
        <v>275</v>
      </c>
      <c r="C107" s="41" t="s">
        <v>13</v>
      </c>
      <c r="D107" s="24">
        <v>918120</v>
      </c>
      <c r="E107" s="17"/>
      <c r="F107" s="24"/>
      <c r="G107" s="24"/>
      <c r="H107" s="24"/>
      <c r="I107" s="17"/>
      <c r="J107" s="19"/>
      <c r="K107" s="18">
        <f t="shared" si="2"/>
        <v>918120</v>
      </c>
      <c r="M107" s="11"/>
    </row>
    <row r="108" spans="1:13" ht="22.5" x14ac:dyDescent="0.25">
      <c r="A108" s="4"/>
      <c r="B108" s="17" t="s">
        <v>276</v>
      </c>
      <c r="C108" s="41" t="s">
        <v>13</v>
      </c>
      <c r="D108" s="24">
        <v>11550000</v>
      </c>
      <c r="E108" s="50" t="s">
        <v>372</v>
      </c>
      <c r="F108" s="49">
        <v>5775000</v>
      </c>
      <c r="G108" s="24"/>
      <c r="H108" s="24"/>
      <c r="I108" s="17"/>
      <c r="J108" s="19"/>
      <c r="K108" s="18">
        <f t="shared" si="2"/>
        <v>17325000</v>
      </c>
      <c r="M108" s="11"/>
    </row>
    <row r="109" spans="1:13" ht="24.75" x14ac:dyDescent="0.25">
      <c r="A109" s="4"/>
      <c r="B109" s="17" t="s">
        <v>277</v>
      </c>
      <c r="C109" s="41" t="s">
        <v>13</v>
      </c>
      <c r="D109" s="24">
        <v>32881200</v>
      </c>
      <c r="E109" s="41" t="s">
        <v>441</v>
      </c>
      <c r="F109" s="24">
        <v>25850000</v>
      </c>
      <c r="G109" s="41" t="s">
        <v>443</v>
      </c>
      <c r="H109" s="24">
        <v>7755000</v>
      </c>
      <c r="I109" s="17" t="s">
        <v>442</v>
      </c>
      <c r="J109" s="24">
        <v>7755000</v>
      </c>
      <c r="K109" s="18">
        <f t="shared" si="2"/>
        <v>74241200</v>
      </c>
      <c r="M109" s="11"/>
    </row>
    <row r="110" spans="1:13" ht="22.5" x14ac:dyDescent="0.25">
      <c r="A110" s="4"/>
      <c r="B110" s="17" t="s">
        <v>377</v>
      </c>
      <c r="C110" s="41" t="s">
        <v>13</v>
      </c>
      <c r="D110" s="24">
        <v>9606414.6500000004</v>
      </c>
      <c r="E110" s="50" t="s">
        <v>372</v>
      </c>
      <c r="F110" s="24">
        <v>4803207.3250000002</v>
      </c>
      <c r="G110" s="24"/>
      <c r="H110" s="24"/>
      <c r="I110" s="17"/>
      <c r="J110" s="19"/>
      <c r="K110" s="18">
        <f t="shared" si="2"/>
        <v>14409621.975000001</v>
      </c>
      <c r="M110" s="11"/>
    </row>
    <row r="111" spans="1:13" ht="22.5" x14ac:dyDescent="0.25">
      <c r="A111" s="4"/>
      <c r="B111" s="17" t="s">
        <v>378</v>
      </c>
      <c r="C111" s="41" t="s">
        <v>13</v>
      </c>
      <c r="D111" s="24">
        <v>1270000</v>
      </c>
      <c r="E111" s="41" t="s">
        <v>445</v>
      </c>
      <c r="F111" s="24">
        <v>544285.71</v>
      </c>
      <c r="G111" s="24"/>
      <c r="H111" s="24"/>
      <c r="I111" s="17"/>
      <c r="J111" s="19"/>
      <c r="K111" s="18">
        <f t="shared" si="2"/>
        <v>1814285.71</v>
      </c>
      <c r="M111" s="11"/>
    </row>
    <row r="112" spans="1:13" ht="22.5" x14ac:dyDescent="0.25">
      <c r="A112" s="4"/>
      <c r="B112" s="17" t="s">
        <v>379</v>
      </c>
      <c r="C112" s="41" t="s">
        <v>13</v>
      </c>
      <c r="D112" s="24">
        <v>4723593.8</v>
      </c>
      <c r="E112" s="17"/>
      <c r="F112" s="24"/>
      <c r="G112" s="24"/>
      <c r="H112" s="24"/>
      <c r="I112" s="17"/>
      <c r="J112" s="19"/>
      <c r="K112" s="18">
        <f t="shared" si="2"/>
        <v>4723593.8</v>
      </c>
      <c r="M112" s="11"/>
    </row>
    <row r="113" spans="1:13" ht="22.5" x14ac:dyDescent="0.25">
      <c r="A113" s="4"/>
      <c r="B113" s="17" t="s">
        <v>380</v>
      </c>
      <c r="C113" s="41" t="s">
        <v>13</v>
      </c>
      <c r="D113" s="24">
        <v>2700000</v>
      </c>
      <c r="E113" s="17"/>
      <c r="F113" s="24"/>
      <c r="G113" s="24"/>
      <c r="H113" s="24"/>
      <c r="I113" s="17"/>
      <c r="J113" s="19"/>
      <c r="K113" s="18">
        <f t="shared" si="2"/>
        <v>2700000</v>
      </c>
      <c r="M113" s="11"/>
    </row>
    <row r="114" spans="1:13" ht="22.5" x14ac:dyDescent="0.25">
      <c r="A114" s="4"/>
      <c r="B114" s="17" t="s">
        <v>381</v>
      </c>
      <c r="C114" s="41" t="s">
        <v>13</v>
      </c>
      <c r="D114" s="24">
        <v>2938320</v>
      </c>
      <c r="E114" s="17"/>
      <c r="F114" s="24"/>
      <c r="G114" s="24"/>
      <c r="H114" s="24"/>
      <c r="I114" s="17"/>
      <c r="J114" s="19"/>
      <c r="K114" s="18">
        <f t="shared" si="2"/>
        <v>2938320</v>
      </c>
      <c r="M114" s="11"/>
    </row>
    <row r="115" spans="1:13" ht="24.75" x14ac:dyDescent="0.25">
      <c r="A115" s="4"/>
      <c r="B115" s="17" t="s">
        <v>382</v>
      </c>
      <c r="C115" s="41" t="s">
        <v>13</v>
      </c>
      <c r="D115" s="24">
        <v>288000</v>
      </c>
      <c r="E115" s="41" t="s">
        <v>441</v>
      </c>
      <c r="F115" s="24">
        <v>192000</v>
      </c>
      <c r="G115" s="24"/>
      <c r="H115" s="24"/>
      <c r="I115" s="17"/>
      <c r="J115" s="19"/>
      <c r="K115" s="18">
        <f t="shared" si="2"/>
        <v>480000</v>
      </c>
      <c r="M115" s="11"/>
    </row>
    <row r="116" spans="1:13" ht="24.75" x14ac:dyDescent="0.25">
      <c r="A116" s="4"/>
      <c r="B116" s="17" t="s">
        <v>383</v>
      </c>
      <c r="C116" s="41" t="s">
        <v>13</v>
      </c>
      <c r="D116" s="24">
        <v>616000</v>
      </c>
      <c r="E116" s="41" t="s">
        <v>441</v>
      </c>
      <c r="F116" s="24">
        <v>264000</v>
      </c>
      <c r="G116" s="24"/>
      <c r="H116" s="24"/>
      <c r="I116" s="17"/>
      <c r="J116" s="19"/>
      <c r="K116" s="18">
        <f t="shared" si="2"/>
        <v>880000</v>
      </c>
      <c r="M116" s="11"/>
    </row>
    <row r="117" spans="1:13" x14ac:dyDescent="0.25">
      <c r="A117" s="4"/>
      <c r="B117" s="17" t="s">
        <v>384</v>
      </c>
      <c r="C117" s="41"/>
      <c r="D117" s="24">
        <v>100000</v>
      </c>
      <c r="E117" s="17"/>
      <c r="F117" s="24"/>
      <c r="G117" s="24"/>
      <c r="H117" s="24"/>
      <c r="I117" s="17"/>
      <c r="J117" s="19"/>
      <c r="K117" s="18">
        <f t="shared" si="2"/>
        <v>100000</v>
      </c>
      <c r="M117" s="11"/>
    </row>
    <row r="118" spans="1:13" ht="22.5" x14ac:dyDescent="0.25">
      <c r="A118" s="4"/>
      <c r="B118" s="17" t="s">
        <v>385</v>
      </c>
      <c r="C118" s="41" t="s">
        <v>13</v>
      </c>
      <c r="D118" s="24">
        <v>130000</v>
      </c>
      <c r="E118" s="17"/>
      <c r="F118" s="24"/>
      <c r="G118" s="24"/>
      <c r="H118" s="24"/>
      <c r="I118" s="17"/>
      <c r="J118" s="19"/>
      <c r="K118" s="18">
        <f t="shared" si="2"/>
        <v>130000</v>
      </c>
      <c r="M118" s="11"/>
    </row>
    <row r="119" spans="1:13" ht="22.5" x14ac:dyDescent="0.25">
      <c r="A119" s="4"/>
      <c r="B119" s="17" t="s">
        <v>386</v>
      </c>
      <c r="C119" s="41" t="s">
        <v>13</v>
      </c>
      <c r="D119" s="24">
        <v>24600</v>
      </c>
      <c r="E119" s="17"/>
      <c r="F119" s="24"/>
      <c r="G119" s="24"/>
      <c r="H119" s="24"/>
      <c r="I119" s="17"/>
      <c r="J119" s="19"/>
      <c r="K119" s="18">
        <f t="shared" si="2"/>
        <v>24600</v>
      </c>
      <c r="M119" s="11"/>
    </row>
    <row r="120" spans="1:13" ht="16.5" x14ac:dyDescent="0.25">
      <c r="A120" s="4"/>
      <c r="B120" s="17" t="s">
        <v>387</v>
      </c>
      <c r="C120" s="41" t="s">
        <v>13</v>
      </c>
      <c r="D120" s="24">
        <v>300000</v>
      </c>
      <c r="E120" s="17"/>
      <c r="F120" s="24"/>
      <c r="G120" s="24"/>
      <c r="H120" s="24"/>
      <c r="I120" s="17"/>
      <c r="J120" s="19"/>
      <c r="K120" s="18">
        <f t="shared" si="2"/>
        <v>300000</v>
      </c>
      <c r="M120" s="11"/>
    </row>
    <row r="121" spans="1:13" ht="22.5" x14ac:dyDescent="0.25">
      <c r="A121" s="4"/>
      <c r="B121" s="17" t="s">
        <v>388</v>
      </c>
      <c r="C121" s="41" t="s">
        <v>13</v>
      </c>
      <c r="D121" s="24">
        <v>10608493</v>
      </c>
      <c r="E121" s="17"/>
      <c r="F121" s="24"/>
      <c r="G121" s="24"/>
      <c r="H121" s="24"/>
      <c r="I121" s="17"/>
      <c r="J121" s="19"/>
      <c r="K121" s="18">
        <f t="shared" si="2"/>
        <v>10608493</v>
      </c>
      <c r="M121" s="11"/>
    </row>
    <row r="122" spans="1:13" ht="22.5" x14ac:dyDescent="0.25">
      <c r="A122" s="4"/>
      <c r="B122" s="17" t="s">
        <v>389</v>
      </c>
      <c r="C122" s="41" t="s">
        <v>13</v>
      </c>
      <c r="D122" s="24">
        <v>9168766</v>
      </c>
      <c r="E122" s="17"/>
      <c r="F122" s="24"/>
      <c r="G122" s="24"/>
      <c r="H122" s="24"/>
      <c r="I122" s="17"/>
      <c r="J122" s="19"/>
      <c r="K122" s="18">
        <f t="shared" si="2"/>
        <v>9168766</v>
      </c>
      <c r="M122" s="11"/>
    </row>
    <row r="123" spans="1:13" ht="22.5" x14ac:dyDescent="0.25">
      <c r="A123" s="4"/>
      <c r="B123" s="17" t="s">
        <v>390</v>
      </c>
      <c r="C123" s="41" t="s">
        <v>13</v>
      </c>
      <c r="D123" s="24">
        <v>32653290</v>
      </c>
      <c r="E123" s="17"/>
      <c r="F123" s="24"/>
      <c r="G123" s="24"/>
      <c r="H123" s="24"/>
      <c r="I123" s="17"/>
      <c r="J123" s="19"/>
      <c r="K123" s="18">
        <f t="shared" si="2"/>
        <v>32653290</v>
      </c>
      <c r="M123" s="11"/>
    </row>
    <row r="124" spans="1:13" ht="22.5" x14ac:dyDescent="0.25">
      <c r="A124" s="4"/>
      <c r="B124" s="17" t="s">
        <v>391</v>
      </c>
      <c r="C124" s="41"/>
      <c r="D124" s="24">
        <v>60000</v>
      </c>
      <c r="E124" s="17"/>
      <c r="F124" s="24"/>
      <c r="G124" s="24"/>
      <c r="H124" s="24"/>
      <c r="I124" s="17"/>
      <c r="J124" s="19"/>
      <c r="K124" s="18">
        <f t="shared" si="2"/>
        <v>60000</v>
      </c>
      <c r="M124" s="11"/>
    </row>
    <row r="125" spans="1:13" ht="22.5" x14ac:dyDescent="0.25">
      <c r="A125" s="4"/>
      <c r="B125" s="17" t="s">
        <v>392</v>
      </c>
      <c r="C125" s="41" t="s">
        <v>13</v>
      </c>
      <c r="D125" s="24">
        <v>5000000</v>
      </c>
      <c r="E125" s="17"/>
      <c r="F125" s="24"/>
      <c r="G125" s="24"/>
      <c r="H125" s="24"/>
      <c r="I125" s="17"/>
      <c r="J125" s="19"/>
      <c r="K125" s="18">
        <f t="shared" si="2"/>
        <v>5000000</v>
      </c>
      <c r="M125" s="11"/>
    </row>
    <row r="126" spans="1:13" ht="22.5" x14ac:dyDescent="0.25">
      <c r="A126" s="4"/>
      <c r="B126" s="17" t="s">
        <v>393</v>
      </c>
      <c r="C126" s="41" t="s">
        <v>13</v>
      </c>
      <c r="D126" s="24">
        <v>580000</v>
      </c>
      <c r="E126" s="17"/>
      <c r="F126" s="24"/>
      <c r="G126" s="24"/>
      <c r="H126" s="24"/>
      <c r="I126" s="17"/>
      <c r="J126" s="19"/>
      <c r="K126" s="18">
        <f t="shared" si="2"/>
        <v>580000</v>
      </c>
      <c r="M126" s="11"/>
    </row>
    <row r="127" spans="1:13" ht="22.5" x14ac:dyDescent="0.25">
      <c r="A127" s="4"/>
      <c r="B127" s="17" t="s">
        <v>394</v>
      </c>
      <c r="C127" s="41" t="s">
        <v>13</v>
      </c>
      <c r="D127" s="24">
        <v>5000000</v>
      </c>
      <c r="E127" s="17"/>
      <c r="F127" s="24"/>
      <c r="G127" s="24"/>
      <c r="H127" s="24"/>
      <c r="I127" s="17"/>
      <c r="J127" s="19"/>
      <c r="K127" s="18">
        <f t="shared" si="2"/>
        <v>5000000</v>
      </c>
      <c r="M127" s="11"/>
    </row>
    <row r="128" spans="1:13" ht="22.5" x14ac:dyDescent="0.25">
      <c r="A128" s="4"/>
      <c r="B128" s="17" t="s">
        <v>395</v>
      </c>
      <c r="C128" s="41" t="s">
        <v>13</v>
      </c>
      <c r="D128" s="24">
        <v>2500000</v>
      </c>
      <c r="E128" s="17"/>
      <c r="F128" s="24"/>
      <c r="G128" s="24"/>
      <c r="H128" s="24"/>
      <c r="I128" s="17"/>
      <c r="J128" s="19"/>
      <c r="K128" s="18">
        <f t="shared" si="2"/>
        <v>2500000</v>
      </c>
      <c r="M128" s="11"/>
    </row>
    <row r="129" spans="1:13" ht="16.5" x14ac:dyDescent="0.25">
      <c r="A129" s="4"/>
      <c r="B129" s="17" t="s">
        <v>396</v>
      </c>
      <c r="C129" s="41" t="s">
        <v>13</v>
      </c>
      <c r="D129" s="24">
        <v>2000000</v>
      </c>
      <c r="E129" s="17"/>
      <c r="F129" s="24"/>
      <c r="G129" s="24"/>
      <c r="H129" s="24"/>
      <c r="I129" s="17"/>
      <c r="J129" s="19"/>
      <c r="K129" s="18">
        <f t="shared" si="2"/>
        <v>2000000</v>
      </c>
      <c r="M129" s="11"/>
    </row>
    <row r="130" spans="1:13" ht="22.5" x14ac:dyDescent="0.25">
      <c r="A130" s="4"/>
      <c r="B130" s="17" t="s">
        <v>397</v>
      </c>
      <c r="C130" s="41" t="s">
        <v>13</v>
      </c>
      <c r="D130" s="24">
        <v>1725000</v>
      </c>
      <c r="E130" s="17"/>
      <c r="F130" s="24"/>
      <c r="G130" s="24"/>
      <c r="H130" s="24"/>
      <c r="I130" s="17"/>
      <c r="J130" s="19"/>
      <c r="K130" s="18">
        <f t="shared" si="2"/>
        <v>1725000</v>
      </c>
      <c r="M130" s="11"/>
    </row>
    <row r="131" spans="1:13" ht="22.5" x14ac:dyDescent="0.25">
      <c r="A131" s="4"/>
      <c r="B131" s="17" t="s">
        <v>398</v>
      </c>
      <c r="C131" s="41" t="s">
        <v>13</v>
      </c>
      <c r="D131" s="24">
        <v>6339034.1500000004</v>
      </c>
      <c r="E131" s="17"/>
      <c r="F131" s="24"/>
      <c r="G131" s="24"/>
      <c r="H131" s="24"/>
      <c r="I131" s="17"/>
      <c r="J131" s="19"/>
      <c r="K131" s="18">
        <f t="shared" si="2"/>
        <v>6339034.1500000004</v>
      </c>
      <c r="M131" s="11"/>
    </row>
    <row r="132" spans="1:13" x14ac:dyDescent="0.25">
      <c r="A132" s="12" t="s">
        <v>278</v>
      </c>
      <c r="B132" s="13"/>
      <c r="C132" s="42"/>
      <c r="D132" s="15">
        <f>SUM(D133:D141)</f>
        <v>187755725.64999998</v>
      </c>
      <c r="E132" s="13"/>
      <c r="F132" s="15">
        <f>SUM(F133:F141)</f>
        <v>0</v>
      </c>
      <c r="G132" s="13"/>
      <c r="H132" s="15">
        <f>SUM(H133:H141)</f>
        <v>0</v>
      </c>
      <c r="I132" s="13"/>
      <c r="J132" s="15">
        <f>SUM(J133:J141)</f>
        <v>0</v>
      </c>
      <c r="K132" s="15">
        <f t="shared" si="2"/>
        <v>187755725.64999998</v>
      </c>
      <c r="M132" s="11"/>
    </row>
    <row r="133" spans="1:13" ht="16.5" x14ac:dyDescent="0.25">
      <c r="A133" s="4"/>
      <c r="B133" s="17" t="s">
        <v>15</v>
      </c>
      <c r="C133" s="41" t="s">
        <v>13</v>
      </c>
      <c r="D133" s="24">
        <v>1.06</v>
      </c>
      <c r="E133" s="17"/>
      <c r="F133" s="24"/>
      <c r="G133" s="24"/>
      <c r="H133" s="24"/>
      <c r="I133" s="17"/>
      <c r="J133" s="19"/>
      <c r="K133" s="18">
        <f t="shared" si="2"/>
        <v>1.06</v>
      </c>
      <c r="M133" s="11"/>
    </row>
    <row r="134" spans="1:13" ht="16.5" x14ac:dyDescent="0.25">
      <c r="A134" s="4"/>
      <c r="B134" s="17" t="s">
        <v>17</v>
      </c>
      <c r="C134" s="41" t="s">
        <v>13</v>
      </c>
      <c r="D134" s="24">
        <v>1000276.62</v>
      </c>
      <c r="E134" s="17"/>
      <c r="F134" s="24"/>
      <c r="G134" s="24"/>
      <c r="H134" s="24"/>
      <c r="I134" s="17"/>
      <c r="J134" s="19"/>
      <c r="K134" s="18">
        <f t="shared" si="2"/>
        <v>1000276.62</v>
      </c>
      <c r="M134" s="11"/>
    </row>
    <row r="135" spans="1:13" ht="16.5" x14ac:dyDescent="0.25">
      <c r="A135" s="4"/>
      <c r="B135" s="17" t="s">
        <v>399</v>
      </c>
      <c r="C135" s="41" t="s">
        <v>13</v>
      </c>
      <c r="D135" s="24">
        <v>5089932.1500000004</v>
      </c>
      <c r="E135" s="17"/>
      <c r="F135" s="24"/>
      <c r="G135" s="24"/>
      <c r="H135" s="24"/>
      <c r="I135" s="17"/>
      <c r="J135" s="19"/>
      <c r="K135" s="18">
        <f t="shared" si="2"/>
        <v>5089932.1500000004</v>
      </c>
      <c r="M135" s="11"/>
    </row>
    <row r="136" spans="1:13" ht="16.5" x14ac:dyDescent="0.25">
      <c r="A136" s="4"/>
      <c r="B136" s="17" t="s">
        <v>19</v>
      </c>
      <c r="C136" s="41" t="s">
        <v>13</v>
      </c>
      <c r="D136" s="24">
        <v>44245547.909999996</v>
      </c>
      <c r="E136" s="17"/>
      <c r="F136" s="24"/>
      <c r="G136" s="24"/>
      <c r="H136" s="24"/>
      <c r="I136" s="17"/>
      <c r="J136" s="19"/>
      <c r="K136" s="18">
        <f t="shared" si="2"/>
        <v>44245547.909999996</v>
      </c>
      <c r="M136" s="11"/>
    </row>
    <row r="137" spans="1:13" ht="22.5" x14ac:dyDescent="0.25">
      <c r="A137" s="4"/>
      <c r="B137" s="17" t="s">
        <v>22</v>
      </c>
      <c r="C137" s="41" t="s">
        <v>13</v>
      </c>
      <c r="D137" s="24">
        <v>1446497.7500000002</v>
      </c>
      <c r="E137" s="17"/>
      <c r="F137" s="24"/>
      <c r="G137" s="24"/>
      <c r="H137" s="24"/>
      <c r="I137" s="17"/>
      <c r="J137" s="19"/>
      <c r="K137" s="18">
        <f t="shared" si="2"/>
        <v>1446497.7500000002</v>
      </c>
      <c r="M137" s="11"/>
    </row>
    <row r="138" spans="1:13" ht="22.5" x14ac:dyDescent="0.25">
      <c r="A138" s="4"/>
      <c r="B138" s="17" t="s">
        <v>24</v>
      </c>
      <c r="C138" s="41" t="s">
        <v>13</v>
      </c>
      <c r="D138" s="24">
        <v>1.1499999999999999</v>
      </c>
      <c r="E138" s="17"/>
      <c r="F138" s="24"/>
      <c r="G138" s="24"/>
      <c r="H138" s="24"/>
      <c r="I138" s="17"/>
      <c r="J138" s="19"/>
      <c r="K138" s="18">
        <f t="shared" si="2"/>
        <v>1.1499999999999999</v>
      </c>
      <c r="M138" s="11"/>
    </row>
    <row r="139" spans="1:13" ht="16.5" x14ac:dyDescent="0.25">
      <c r="A139" s="4"/>
      <c r="B139" s="17" t="s">
        <v>25</v>
      </c>
      <c r="C139" s="41" t="s">
        <v>13</v>
      </c>
      <c r="D139" s="24">
        <v>78196268</v>
      </c>
      <c r="E139" s="17"/>
      <c r="F139" s="24"/>
      <c r="G139" s="24"/>
      <c r="H139" s="24"/>
      <c r="I139" s="17"/>
      <c r="J139" s="19"/>
      <c r="K139" s="18">
        <f t="shared" si="2"/>
        <v>78196268</v>
      </c>
      <c r="M139" s="11"/>
    </row>
    <row r="140" spans="1:13" ht="22.5" x14ac:dyDescent="0.25">
      <c r="A140" s="4"/>
      <c r="B140" s="17" t="s">
        <v>60</v>
      </c>
      <c r="C140" s="41" t="s">
        <v>13</v>
      </c>
      <c r="D140" s="24">
        <v>42967407</v>
      </c>
      <c r="E140" s="17"/>
      <c r="F140" s="24"/>
      <c r="G140" s="24"/>
      <c r="H140" s="24"/>
      <c r="I140" s="17"/>
      <c r="J140" s="19"/>
      <c r="K140" s="18">
        <f t="shared" si="2"/>
        <v>42967407</v>
      </c>
      <c r="M140" s="11"/>
    </row>
    <row r="141" spans="1:13" ht="22.5" x14ac:dyDescent="0.25">
      <c r="A141" s="4"/>
      <c r="B141" s="17" t="s">
        <v>61</v>
      </c>
      <c r="C141" s="41" t="s">
        <v>13</v>
      </c>
      <c r="D141" s="24">
        <v>14809794.01</v>
      </c>
      <c r="E141" s="17"/>
      <c r="F141" s="24"/>
      <c r="G141" s="24"/>
      <c r="H141" s="24"/>
      <c r="I141" s="17"/>
      <c r="J141" s="19"/>
      <c r="K141" s="18">
        <f t="shared" si="2"/>
        <v>14809794.01</v>
      </c>
      <c r="M141" s="11"/>
    </row>
    <row r="142" spans="1:13" x14ac:dyDescent="0.25">
      <c r="A142" s="12" t="s">
        <v>279</v>
      </c>
      <c r="B142" s="13"/>
      <c r="C142" s="42"/>
      <c r="D142" s="15">
        <f>SUM(D143:D148)</f>
        <v>5033043.2699999996</v>
      </c>
      <c r="E142" s="13"/>
      <c r="F142" s="15">
        <f>SUM(F143:F148)</f>
        <v>0</v>
      </c>
      <c r="G142" s="13"/>
      <c r="H142" s="15">
        <f>SUM(H143:H148)</f>
        <v>0</v>
      </c>
      <c r="I142" s="13"/>
      <c r="J142" s="15">
        <f>SUM(J143:J148)</f>
        <v>0</v>
      </c>
      <c r="K142" s="15">
        <f t="shared" si="2"/>
        <v>5033043.2699999996</v>
      </c>
      <c r="M142" s="11"/>
    </row>
    <row r="143" spans="1:13" ht="16.5" x14ac:dyDescent="0.25">
      <c r="A143" s="4"/>
      <c r="B143" s="17" t="s">
        <v>26</v>
      </c>
      <c r="C143" s="41" t="s">
        <v>13</v>
      </c>
      <c r="D143" s="24">
        <v>1.44</v>
      </c>
      <c r="E143" s="17"/>
      <c r="F143" s="24"/>
      <c r="G143" s="24"/>
      <c r="H143" s="24"/>
      <c r="I143" s="17"/>
      <c r="J143" s="19"/>
      <c r="K143" s="18">
        <f t="shared" ref="K143:K205" si="3">+D143+F143+H143+J143</f>
        <v>1.44</v>
      </c>
      <c r="M143" s="11"/>
    </row>
    <row r="144" spans="1:13" ht="16.5" x14ac:dyDescent="0.25">
      <c r="A144" s="4"/>
      <c r="B144" s="17" t="s">
        <v>280</v>
      </c>
      <c r="C144" s="41" t="s">
        <v>13</v>
      </c>
      <c r="D144" s="24">
        <v>68024</v>
      </c>
      <c r="E144" s="17"/>
      <c r="F144" s="24"/>
      <c r="G144" s="24"/>
      <c r="H144" s="24"/>
      <c r="I144" s="17"/>
      <c r="J144" s="19"/>
      <c r="K144" s="18">
        <f t="shared" si="3"/>
        <v>68024</v>
      </c>
      <c r="M144" s="11"/>
    </row>
    <row r="145" spans="1:13" ht="16.5" x14ac:dyDescent="0.25">
      <c r="A145" s="4"/>
      <c r="B145" s="17" t="s">
        <v>27</v>
      </c>
      <c r="C145" s="41" t="s">
        <v>13</v>
      </c>
      <c r="D145" s="24">
        <v>1806250</v>
      </c>
      <c r="E145" s="17"/>
      <c r="F145" s="24"/>
      <c r="G145" s="24"/>
      <c r="H145" s="24"/>
      <c r="I145" s="17"/>
      <c r="J145" s="19"/>
      <c r="K145" s="18">
        <f t="shared" si="3"/>
        <v>1806250</v>
      </c>
      <c r="M145" s="11"/>
    </row>
    <row r="146" spans="1:13" ht="22.5" x14ac:dyDescent="0.25">
      <c r="A146" s="4"/>
      <c r="B146" s="17" t="s">
        <v>281</v>
      </c>
      <c r="C146" s="41" t="s">
        <v>13</v>
      </c>
      <c r="D146" s="24">
        <v>68329.63</v>
      </c>
      <c r="E146" s="17"/>
      <c r="F146" s="24"/>
      <c r="G146" s="24"/>
      <c r="H146" s="24"/>
      <c r="I146" s="17"/>
      <c r="J146" s="19"/>
      <c r="K146" s="18">
        <f t="shared" si="3"/>
        <v>68329.63</v>
      </c>
      <c r="M146" s="11"/>
    </row>
    <row r="147" spans="1:13" ht="22.5" x14ac:dyDescent="0.25">
      <c r="A147" s="4"/>
      <c r="B147" s="17" t="s">
        <v>282</v>
      </c>
      <c r="C147" s="41" t="s">
        <v>13</v>
      </c>
      <c r="D147" s="24">
        <v>537304.21</v>
      </c>
      <c r="E147" s="17"/>
      <c r="F147" s="24"/>
      <c r="G147" s="24"/>
      <c r="H147" s="24"/>
      <c r="I147" s="17"/>
      <c r="J147" s="19"/>
      <c r="K147" s="18">
        <f t="shared" si="3"/>
        <v>537304.21</v>
      </c>
      <c r="M147" s="11"/>
    </row>
    <row r="148" spans="1:13" ht="22.5" x14ac:dyDescent="0.25">
      <c r="A148" s="4"/>
      <c r="B148" s="17" t="s">
        <v>28</v>
      </c>
      <c r="C148" s="41" t="s">
        <v>13</v>
      </c>
      <c r="D148" s="24">
        <v>2553133.9900000002</v>
      </c>
      <c r="E148" s="17"/>
      <c r="F148" s="24"/>
      <c r="G148" s="24"/>
      <c r="H148" s="24"/>
      <c r="I148" s="17"/>
      <c r="J148" s="19"/>
      <c r="K148" s="18">
        <f t="shared" si="3"/>
        <v>2553133.9900000002</v>
      </c>
      <c r="M148" s="11"/>
    </row>
    <row r="149" spans="1:13" x14ac:dyDescent="0.25">
      <c r="A149" s="12" t="s">
        <v>283</v>
      </c>
      <c r="B149" s="13"/>
      <c r="C149" s="42"/>
      <c r="D149" s="15">
        <f>SUM(D150:D159)</f>
        <v>19535568.98</v>
      </c>
      <c r="E149" s="13"/>
      <c r="F149" s="15">
        <f>SUM(F150:F159)</f>
        <v>0</v>
      </c>
      <c r="G149" s="13"/>
      <c r="H149" s="15">
        <f>SUM(H150:H159)</f>
        <v>0</v>
      </c>
      <c r="I149" s="13"/>
      <c r="J149" s="15">
        <f>SUM(J150:J159)</f>
        <v>0</v>
      </c>
      <c r="K149" s="15">
        <f t="shared" si="3"/>
        <v>19535568.98</v>
      </c>
      <c r="M149" s="11"/>
    </row>
    <row r="150" spans="1:13" ht="16.5" x14ac:dyDescent="0.25">
      <c r="A150" s="4"/>
      <c r="B150" s="17" t="s">
        <v>284</v>
      </c>
      <c r="C150" s="41" t="s">
        <v>13</v>
      </c>
      <c r="D150" s="24">
        <v>2071558</v>
      </c>
      <c r="E150" s="17"/>
      <c r="F150" s="24"/>
      <c r="G150" s="24"/>
      <c r="H150" s="24"/>
      <c r="I150" s="17"/>
      <c r="J150" s="19"/>
      <c r="K150" s="18">
        <f t="shared" si="3"/>
        <v>2071558</v>
      </c>
      <c r="M150" s="11"/>
    </row>
    <row r="151" spans="1:13" ht="16.5" x14ac:dyDescent="0.25">
      <c r="A151" s="4"/>
      <c r="B151" s="17" t="s">
        <v>285</v>
      </c>
      <c r="C151" s="41" t="s">
        <v>13</v>
      </c>
      <c r="D151" s="24">
        <v>6668677</v>
      </c>
      <c r="E151" s="17"/>
      <c r="F151" s="24"/>
      <c r="G151" s="24"/>
      <c r="H151" s="24"/>
      <c r="I151" s="17"/>
      <c r="J151" s="19"/>
      <c r="K151" s="18">
        <f t="shared" si="3"/>
        <v>6668677</v>
      </c>
      <c r="M151" s="11"/>
    </row>
    <row r="152" spans="1:13" ht="16.5" x14ac:dyDescent="0.25">
      <c r="A152" s="4"/>
      <c r="B152" s="17" t="s">
        <v>286</v>
      </c>
      <c r="C152" s="41" t="s">
        <v>13</v>
      </c>
      <c r="D152" s="24">
        <v>776982</v>
      </c>
      <c r="E152" s="17"/>
      <c r="F152" s="24"/>
      <c r="G152" s="24"/>
      <c r="H152" s="24"/>
      <c r="I152" s="17"/>
      <c r="J152" s="19"/>
      <c r="K152" s="18">
        <f t="shared" si="3"/>
        <v>776982</v>
      </c>
      <c r="M152" s="11"/>
    </row>
    <row r="153" spans="1:13" ht="18" customHeight="1" x14ac:dyDescent="0.25">
      <c r="A153" s="4"/>
      <c r="B153" s="17" t="s">
        <v>287</v>
      </c>
      <c r="C153" s="41" t="s">
        <v>13</v>
      </c>
      <c r="D153" s="24">
        <v>2332882</v>
      </c>
      <c r="E153" s="17"/>
      <c r="F153" s="24"/>
      <c r="G153" s="24"/>
      <c r="H153" s="24"/>
      <c r="I153" s="17"/>
      <c r="J153" s="19"/>
      <c r="K153" s="18">
        <f t="shared" si="3"/>
        <v>2332882</v>
      </c>
      <c r="M153" s="11"/>
    </row>
    <row r="154" spans="1:13" ht="22.5" x14ac:dyDescent="0.25">
      <c r="A154" s="4"/>
      <c r="B154" s="17" t="s">
        <v>288</v>
      </c>
      <c r="C154" s="41" t="s">
        <v>13</v>
      </c>
      <c r="D154" s="24">
        <v>45970</v>
      </c>
      <c r="E154" s="17"/>
      <c r="F154" s="24"/>
      <c r="G154" s="24"/>
      <c r="H154" s="24"/>
      <c r="I154" s="17"/>
      <c r="J154" s="19"/>
      <c r="K154" s="18">
        <f t="shared" si="3"/>
        <v>45970</v>
      </c>
      <c r="M154" s="11"/>
    </row>
    <row r="155" spans="1:13" ht="16.5" x14ac:dyDescent="0.25">
      <c r="A155" s="4"/>
      <c r="B155" s="17" t="s">
        <v>203</v>
      </c>
      <c r="C155" s="41" t="s">
        <v>13</v>
      </c>
      <c r="D155" s="24">
        <v>2111053.12</v>
      </c>
      <c r="E155" s="17"/>
      <c r="F155" s="24"/>
      <c r="G155" s="24"/>
      <c r="H155" s="24"/>
      <c r="I155" s="17"/>
      <c r="J155" s="19"/>
      <c r="K155" s="18">
        <f t="shared" si="3"/>
        <v>2111053.12</v>
      </c>
      <c r="M155" s="11"/>
    </row>
    <row r="156" spans="1:13" ht="16.5" x14ac:dyDescent="0.25">
      <c r="A156" s="4"/>
      <c r="B156" s="17" t="s">
        <v>289</v>
      </c>
      <c r="C156" s="41" t="s">
        <v>13</v>
      </c>
      <c r="D156" s="24">
        <v>301</v>
      </c>
      <c r="E156" s="17"/>
      <c r="F156" s="24"/>
      <c r="G156" s="24"/>
      <c r="H156" s="24"/>
      <c r="I156" s="17"/>
      <c r="J156" s="19"/>
      <c r="K156" s="18">
        <f t="shared" si="3"/>
        <v>301</v>
      </c>
      <c r="M156" s="11"/>
    </row>
    <row r="157" spans="1:13" ht="16.5" x14ac:dyDescent="0.25">
      <c r="A157" s="4"/>
      <c r="B157" s="17" t="s">
        <v>204</v>
      </c>
      <c r="C157" s="41" t="s">
        <v>13</v>
      </c>
      <c r="D157" s="24">
        <v>532499.52</v>
      </c>
      <c r="E157" s="17"/>
      <c r="F157" s="24"/>
      <c r="G157" s="24"/>
      <c r="H157" s="24"/>
      <c r="I157" s="17"/>
      <c r="J157" s="19"/>
      <c r="K157" s="18">
        <f t="shared" si="3"/>
        <v>532499.52</v>
      </c>
      <c r="M157" s="11"/>
    </row>
    <row r="158" spans="1:13" ht="16.5" x14ac:dyDescent="0.25">
      <c r="A158" s="4"/>
      <c r="B158" s="17" t="s">
        <v>291</v>
      </c>
      <c r="C158" s="41" t="s">
        <v>13</v>
      </c>
      <c r="D158" s="24">
        <v>4945819.34</v>
      </c>
      <c r="E158" s="17"/>
      <c r="F158" s="24"/>
      <c r="G158" s="24"/>
      <c r="H158" s="24"/>
      <c r="I158" s="17"/>
      <c r="J158" s="19"/>
      <c r="K158" s="18">
        <f t="shared" si="3"/>
        <v>4945819.34</v>
      </c>
      <c r="M158" s="11"/>
    </row>
    <row r="159" spans="1:13" ht="16.5" x14ac:dyDescent="0.25">
      <c r="A159" s="4"/>
      <c r="B159" s="17" t="s">
        <v>205</v>
      </c>
      <c r="C159" s="41" t="s">
        <v>13</v>
      </c>
      <c r="D159" s="24">
        <v>49827</v>
      </c>
      <c r="E159" s="17"/>
      <c r="F159" s="24"/>
      <c r="G159" s="24"/>
      <c r="H159" s="24"/>
      <c r="I159" s="17"/>
      <c r="J159" s="19"/>
      <c r="K159" s="18">
        <f t="shared" si="3"/>
        <v>49827</v>
      </c>
      <c r="M159" s="11"/>
    </row>
    <row r="160" spans="1:13" x14ac:dyDescent="0.25">
      <c r="A160" s="4"/>
      <c r="B160" s="17"/>
      <c r="C160" s="17"/>
      <c r="D160" s="24"/>
      <c r="E160" s="17"/>
      <c r="F160" s="24"/>
      <c r="G160" s="24"/>
      <c r="H160" s="24"/>
      <c r="I160" s="17"/>
      <c r="J160" s="19"/>
      <c r="K160" s="18"/>
      <c r="M160" s="11"/>
    </row>
    <row r="161" spans="1:13" x14ac:dyDescent="0.25">
      <c r="A161" s="31" t="s">
        <v>464</v>
      </c>
      <c r="B161" s="32"/>
      <c r="C161" s="33"/>
      <c r="D161" s="34">
        <f>+D162+D214+D261+D279</f>
        <v>0</v>
      </c>
      <c r="E161" s="32"/>
      <c r="F161" s="34">
        <f>+F162+F214+F261+F279</f>
        <v>0</v>
      </c>
      <c r="G161" s="32"/>
      <c r="H161" s="34">
        <f>+H162+H214+H261+H279</f>
        <v>0</v>
      </c>
      <c r="I161" s="32"/>
      <c r="J161" s="34">
        <f>+J162+J214+J261+J279</f>
        <v>56415214.180000007</v>
      </c>
      <c r="K161" s="34">
        <f t="shared" si="3"/>
        <v>56415214.180000007</v>
      </c>
      <c r="M161" s="11"/>
    </row>
    <row r="162" spans="1:13" x14ac:dyDescent="0.25">
      <c r="A162" s="12" t="s">
        <v>238</v>
      </c>
      <c r="B162" s="13"/>
      <c r="C162" s="14"/>
      <c r="D162" s="15">
        <f>SUM(D163:D213)</f>
        <v>0</v>
      </c>
      <c r="E162" s="13"/>
      <c r="F162" s="15">
        <f>SUM(F163:F213)</f>
        <v>0</v>
      </c>
      <c r="G162" s="13"/>
      <c r="H162" s="15">
        <f>SUM(H163:H213)</f>
        <v>0</v>
      </c>
      <c r="I162" s="13"/>
      <c r="J162" s="15">
        <f>SUM(J163:J213)</f>
        <v>12638968.92</v>
      </c>
      <c r="K162" s="15">
        <f t="shared" si="3"/>
        <v>12638968.92</v>
      </c>
      <c r="M162" s="11"/>
    </row>
    <row r="163" spans="1:13" ht="22.5" x14ac:dyDescent="0.25">
      <c r="A163" s="4"/>
      <c r="B163" s="17" t="s">
        <v>292</v>
      </c>
      <c r="C163" s="17"/>
      <c r="D163" s="24"/>
      <c r="E163" s="17"/>
      <c r="F163" s="24"/>
      <c r="G163" s="24"/>
      <c r="H163" s="24"/>
      <c r="I163" s="17"/>
      <c r="J163" s="19">
        <f>+VLOOKUP(B163,Hoja1!$A$2:$D$202,2,FALSE)</f>
        <v>73270.100000000006</v>
      </c>
      <c r="K163" s="18">
        <f t="shared" si="3"/>
        <v>73270.100000000006</v>
      </c>
      <c r="M163" s="11"/>
    </row>
    <row r="164" spans="1:13" x14ac:dyDescent="0.25">
      <c r="A164" s="4"/>
      <c r="B164" s="17" t="s">
        <v>293</v>
      </c>
      <c r="C164" s="17"/>
      <c r="D164" s="24"/>
      <c r="E164" s="17"/>
      <c r="F164" s="24"/>
      <c r="G164" s="24"/>
      <c r="H164" s="24"/>
      <c r="I164" s="17"/>
      <c r="J164" s="19">
        <f>+VLOOKUP(B164,Hoja1!$A$2:$D$202,2,FALSE)</f>
        <v>162808.73000000001</v>
      </c>
      <c r="K164" s="18">
        <f t="shared" si="3"/>
        <v>162808.73000000001</v>
      </c>
      <c r="M164" s="11"/>
    </row>
    <row r="165" spans="1:13" ht="22.5" x14ac:dyDescent="0.25">
      <c r="A165" s="4"/>
      <c r="B165" s="17" t="s">
        <v>294</v>
      </c>
      <c r="C165" s="17"/>
      <c r="D165" s="24"/>
      <c r="E165" s="17"/>
      <c r="F165" s="24"/>
      <c r="G165" s="24"/>
      <c r="H165" s="24"/>
      <c r="I165" s="17"/>
      <c r="J165" s="19">
        <f>+VLOOKUP(B165,Hoja1!$A$2:$D$202,2,FALSE)</f>
        <v>123831.01000000001</v>
      </c>
      <c r="K165" s="18">
        <f t="shared" si="3"/>
        <v>123831.01000000001</v>
      </c>
      <c r="M165" s="11"/>
    </row>
    <row r="166" spans="1:13" x14ac:dyDescent="0.25">
      <c r="A166" s="4"/>
      <c r="B166" s="17" t="s">
        <v>420</v>
      </c>
      <c r="C166" s="17"/>
      <c r="D166" s="24"/>
      <c r="E166" s="17"/>
      <c r="F166" s="24"/>
      <c r="G166" s="24"/>
      <c r="H166" s="24"/>
      <c r="I166" s="17"/>
      <c r="J166" s="19">
        <f>+VLOOKUP(B166,Hoja1!$A$2:$D$202,2,FALSE)</f>
        <v>56330.66</v>
      </c>
      <c r="K166" s="18">
        <f t="shared" si="3"/>
        <v>56330.66</v>
      </c>
      <c r="M166" s="11"/>
    </row>
    <row r="167" spans="1:13" ht="22.5" x14ac:dyDescent="0.25">
      <c r="A167" s="4"/>
      <c r="B167" s="17" t="s">
        <v>421</v>
      </c>
      <c r="C167" s="17"/>
      <c r="D167" s="24"/>
      <c r="E167" s="17"/>
      <c r="F167" s="24"/>
      <c r="G167" s="24"/>
      <c r="H167" s="24"/>
      <c r="I167" s="17"/>
      <c r="J167" s="19">
        <f>+VLOOKUP(B167,Hoja1!$A$2:$D$202,2,FALSE)</f>
        <v>811312.15</v>
      </c>
      <c r="K167" s="18">
        <f t="shared" si="3"/>
        <v>811312.15</v>
      </c>
      <c r="M167" s="11"/>
    </row>
    <row r="168" spans="1:13" ht="28.5" customHeight="1" x14ac:dyDescent="0.25">
      <c r="A168" s="4"/>
      <c r="B168" s="17" t="s">
        <v>422</v>
      </c>
      <c r="C168" s="17"/>
      <c r="D168" s="24"/>
      <c r="E168" s="17"/>
      <c r="F168" s="24"/>
      <c r="G168" s="24"/>
      <c r="H168" s="24"/>
      <c r="I168" s="17"/>
      <c r="J168" s="19">
        <f>+VLOOKUP(B168,Hoja1!$A$2:$D$202,2,FALSE)</f>
        <v>24236.600000000002</v>
      </c>
      <c r="K168" s="18">
        <f t="shared" si="3"/>
        <v>24236.600000000002</v>
      </c>
      <c r="M168" s="11"/>
    </row>
    <row r="169" spans="1:13" x14ac:dyDescent="0.25">
      <c r="A169" s="4"/>
      <c r="B169" s="17" t="s">
        <v>217</v>
      </c>
      <c r="C169" s="17"/>
      <c r="D169" s="24"/>
      <c r="E169" s="17"/>
      <c r="F169" s="24"/>
      <c r="G169" s="24"/>
      <c r="H169" s="24"/>
      <c r="I169" s="17"/>
      <c r="J169" s="19">
        <f>+VLOOKUP(B169,Hoja1!$A$2:$D$202,2,FALSE)</f>
        <v>259888.65</v>
      </c>
      <c r="K169" s="18">
        <f t="shared" si="3"/>
        <v>259888.65</v>
      </c>
      <c r="M169" s="11"/>
    </row>
    <row r="170" spans="1:13" x14ac:dyDescent="0.25">
      <c r="A170" s="4"/>
      <c r="B170" s="17" t="s">
        <v>423</v>
      </c>
      <c r="C170" s="17"/>
      <c r="D170" s="24"/>
      <c r="E170" s="17"/>
      <c r="F170" s="24"/>
      <c r="G170" s="24"/>
      <c r="H170" s="24"/>
      <c r="I170" s="17"/>
      <c r="J170" s="19">
        <f>+VLOOKUP(B170,Hoja1!$A$2:$D$202,2,FALSE)</f>
        <v>1637853.48</v>
      </c>
      <c r="K170" s="18">
        <f t="shared" si="3"/>
        <v>1637853.48</v>
      </c>
      <c r="M170" s="11"/>
    </row>
    <row r="171" spans="1:13" x14ac:dyDescent="0.25">
      <c r="A171" s="4"/>
      <c r="B171" s="17" t="s">
        <v>295</v>
      </c>
      <c r="C171" s="17"/>
      <c r="D171" s="24"/>
      <c r="E171" s="17"/>
      <c r="F171" s="24"/>
      <c r="G171" s="24"/>
      <c r="H171" s="24"/>
      <c r="I171" s="17"/>
      <c r="J171" s="19">
        <f>+VLOOKUP(B171,Hoja1!$A$2:$D$202,2,FALSE)</f>
        <v>538085.29999999993</v>
      </c>
      <c r="K171" s="18">
        <f t="shared" si="3"/>
        <v>538085.29999999993</v>
      </c>
      <c r="M171" s="11"/>
    </row>
    <row r="172" spans="1:13" x14ac:dyDescent="0.25">
      <c r="A172" s="4"/>
      <c r="B172" s="17" t="s">
        <v>296</v>
      </c>
      <c r="C172" s="17"/>
      <c r="D172" s="24"/>
      <c r="E172" s="17"/>
      <c r="F172" s="24"/>
      <c r="G172" s="24"/>
      <c r="H172" s="24"/>
      <c r="I172" s="17"/>
      <c r="J172" s="19">
        <f>+VLOOKUP(B172,Hoja1!$A$2:$D$202,2,FALSE)</f>
        <v>515088.56999999995</v>
      </c>
      <c r="K172" s="18">
        <f t="shared" si="3"/>
        <v>515088.56999999995</v>
      </c>
      <c r="M172" s="11"/>
    </row>
    <row r="173" spans="1:13" x14ac:dyDescent="0.25">
      <c r="A173" s="4"/>
      <c r="B173" s="17" t="s">
        <v>297</v>
      </c>
      <c r="C173" s="17"/>
      <c r="D173" s="24"/>
      <c r="E173" s="17"/>
      <c r="F173" s="24"/>
      <c r="G173" s="24"/>
      <c r="H173" s="24"/>
      <c r="I173" s="17"/>
      <c r="J173" s="19">
        <f>+VLOOKUP(B173,Hoja1!$A$2:$D$202,2,FALSE)</f>
        <v>20058.080000000002</v>
      </c>
      <c r="K173" s="18">
        <f t="shared" si="3"/>
        <v>20058.080000000002</v>
      </c>
      <c r="M173" s="11"/>
    </row>
    <row r="174" spans="1:13" x14ac:dyDescent="0.25">
      <c r="A174" s="4"/>
      <c r="B174" s="17" t="s">
        <v>424</v>
      </c>
      <c r="C174" s="17"/>
      <c r="D174" s="24"/>
      <c r="E174" s="17"/>
      <c r="F174" s="24"/>
      <c r="G174" s="24"/>
      <c r="H174" s="24"/>
      <c r="I174" s="17"/>
      <c r="J174" s="19">
        <f>+VLOOKUP(B174,Hoja1!$A$2:$D$202,2,FALSE)</f>
        <v>324.62</v>
      </c>
      <c r="K174" s="18">
        <f t="shared" si="3"/>
        <v>324.62</v>
      </c>
      <c r="M174" s="11"/>
    </row>
    <row r="175" spans="1:13" x14ac:dyDescent="0.25">
      <c r="A175" s="4"/>
      <c r="B175" s="17" t="s">
        <v>298</v>
      </c>
      <c r="C175" s="17"/>
      <c r="D175" s="24"/>
      <c r="E175" s="17"/>
      <c r="F175" s="24"/>
      <c r="G175" s="24"/>
      <c r="H175" s="24"/>
      <c r="I175" s="17"/>
      <c r="J175" s="19">
        <f>+VLOOKUP(B175,Hoja1!$A$2:$D$202,2,FALSE)</f>
        <v>1232244.42</v>
      </c>
      <c r="K175" s="18">
        <f t="shared" si="3"/>
        <v>1232244.42</v>
      </c>
      <c r="M175" s="11"/>
    </row>
    <row r="176" spans="1:13" x14ac:dyDescent="0.25">
      <c r="A176" s="4"/>
      <c r="B176" s="17" t="s">
        <v>425</v>
      </c>
      <c r="C176" s="17"/>
      <c r="D176" s="24"/>
      <c r="E176" s="17"/>
      <c r="F176" s="24"/>
      <c r="G176" s="24"/>
      <c r="H176" s="24"/>
      <c r="I176" s="17"/>
      <c r="J176" s="19">
        <f>+VLOOKUP(B176,Hoja1!$A$2:$D$202,2,FALSE)</f>
        <v>0</v>
      </c>
      <c r="K176" s="18">
        <f t="shared" si="3"/>
        <v>0</v>
      </c>
      <c r="M176" s="11"/>
    </row>
    <row r="177" spans="1:13" x14ac:dyDescent="0.25">
      <c r="A177" s="4"/>
      <c r="B177" s="17" t="s">
        <v>218</v>
      </c>
      <c r="C177" s="17"/>
      <c r="D177" s="24"/>
      <c r="E177" s="17"/>
      <c r="F177" s="24"/>
      <c r="G177" s="24"/>
      <c r="H177" s="24"/>
      <c r="I177" s="17"/>
      <c r="J177" s="19">
        <f>+VLOOKUP(B177,Hoja1!$A$2:$D$202,2,FALSE)</f>
        <v>273964.03999999998</v>
      </c>
      <c r="K177" s="18">
        <f t="shared" si="3"/>
        <v>273964.03999999998</v>
      </c>
      <c r="M177" s="11"/>
    </row>
    <row r="178" spans="1:13" ht="22.5" x14ac:dyDescent="0.25">
      <c r="A178" s="4"/>
      <c r="B178" s="17" t="s">
        <v>299</v>
      </c>
      <c r="C178" s="17"/>
      <c r="D178" s="24"/>
      <c r="E178" s="17"/>
      <c r="F178" s="24"/>
      <c r="G178" s="24"/>
      <c r="H178" s="24"/>
      <c r="I178" s="17"/>
      <c r="J178" s="19">
        <f>+VLOOKUP(B178,Hoja1!$A$2:$D$202,2,FALSE)</f>
        <v>59159.77</v>
      </c>
      <c r="K178" s="18">
        <f t="shared" si="3"/>
        <v>59159.77</v>
      </c>
      <c r="M178" s="11"/>
    </row>
    <row r="179" spans="1:13" x14ac:dyDescent="0.25">
      <c r="A179" s="4"/>
      <c r="B179" s="17" t="s">
        <v>219</v>
      </c>
      <c r="C179" s="17"/>
      <c r="D179" s="24"/>
      <c r="E179" s="17"/>
      <c r="F179" s="24"/>
      <c r="G179" s="24"/>
      <c r="H179" s="24"/>
      <c r="I179" s="17"/>
      <c r="J179" s="19">
        <f>+VLOOKUP(B179,Hoja1!$A$2:$D$202,2,FALSE)</f>
        <v>43421.04</v>
      </c>
      <c r="K179" s="18">
        <f t="shared" si="3"/>
        <v>43421.04</v>
      </c>
      <c r="M179" s="11"/>
    </row>
    <row r="180" spans="1:13" x14ac:dyDescent="0.25">
      <c r="A180" s="4"/>
      <c r="B180" s="17" t="s">
        <v>220</v>
      </c>
      <c r="C180" s="17"/>
      <c r="D180" s="24"/>
      <c r="E180" s="17"/>
      <c r="F180" s="24"/>
      <c r="G180" s="24"/>
      <c r="H180" s="24"/>
      <c r="I180" s="17"/>
      <c r="J180" s="19">
        <f>+VLOOKUP(B180,Hoja1!$A$2:$D$202,2,FALSE)</f>
        <v>107302.7</v>
      </c>
      <c r="K180" s="18">
        <f t="shared" si="3"/>
        <v>107302.7</v>
      </c>
      <c r="M180" s="11"/>
    </row>
    <row r="181" spans="1:13" ht="22.5" x14ac:dyDescent="0.25">
      <c r="A181" s="4"/>
      <c r="B181" s="17" t="s">
        <v>300</v>
      </c>
      <c r="C181" s="17"/>
      <c r="D181" s="24"/>
      <c r="E181" s="17"/>
      <c r="F181" s="24"/>
      <c r="G181" s="24"/>
      <c r="H181" s="24"/>
      <c r="I181" s="17"/>
      <c r="J181" s="19">
        <f>+VLOOKUP(B181,Hoja1!$A$2:$D$202,2,FALSE)</f>
        <v>3651284.51</v>
      </c>
      <c r="K181" s="18">
        <f t="shared" si="3"/>
        <v>3651284.51</v>
      </c>
      <c r="M181" s="11"/>
    </row>
    <row r="182" spans="1:13" ht="22.5" x14ac:dyDescent="0.25">
      <c r="A182" s="4"/>
      <c r="B182" s="17" t="s">
        <v>221</v>
      </c>
      <c r="C182" s="17"/>
      <c r="D182" s="24"/>
      <c r="E182" s="17"/>
      <c r="F182" s="24"/>
      <c r="G182" s="24"/>
      <c r="H182" s="24"/>
      <c r="I182" s="17"/>
      <c r="J182" s="19">
        <f>+VLOOKUP(B182,Hoja1!$A$2:$D$202,2,FALSE)</f>
        <v>473032.38</v>
      </c>
      <c r="K182" s="18">
        <f t="shared" si="3"/>
        <v>473032.38</v>
      </c>
      <c r="M182" s="11"/>
    </row>
    <row r="183" spans="1:13" ht="22.5" x14ac:dyDescent="0.25">
      <c r="A183" s="4"/>
      <c r="B183" s="17" t="s">
        <v>301</v>
      </c>
      <c r="C183" s="17"/>
      <c r="D183" s="24"/>
      <c r="E183" s="17"/>
      <c r="F183" s="24"/>
      <c r="G183" s="24"/>
      <c r="H183" s="24"/>
      <c r="I183" s="17"/>
      <c r="J183" s="19">
        <f>+VLOOKUP(B183,Hoja1!$A$2:$D$202,2,FALSE)</f>
        <v>9351.66</v>
      </c>
      <c r="K183" s="18">
        <f t="shared" si="3"/>
        <v>9351.66</v>
      </c>
      <c r="M183" s="11"/>
    </row>
    <row r="184" spans="1:13" ht="22.5" x14ac:dyDescent="0.25">
      <c r="A184" s="4"/>
      <c r="B184" s="17" t="s">
        <v>302</v>
      </c>
      <c r="C184" s="17"/>
      <c r="D184" s="24"/>
      <c r="E184" s="17"/>
      <c r="F184" s="24"/>
      <c r="G184" s="24"/>
      <c r="H184" s="24"/>
      <c r="I184" s="17"/>
      <c r="J184" s="19">
        <f>+VLOOKUP(B184,Hoja1!$A$2:$D$202,2,FALSE)</f>
        <v>2385.1000000000004</v>
      </c>
      <c r="K184" s="18">
        <f t="shared" si="3"/>
        <v>2385.1000000000004</v>
      </c>
      <c r="M184" s="11"/>
    </row>
    <row r="185" spans="1:13" ht="22.5" x14ac:dyDescent="0.25">
      <c r="A185" s="4"/>
      <c r="B185" s="17" t="s">
        <v>426</v>
      </c>
      <c r="C185" s="17"/>
      <c r="D185" s="24"/>
      <c r="E185" s="17"/>
      <c r="F185" s="24"/>
      <c r="G185" s="24"/>
      <c r="H185" s="24"/>
      <c r="I185" s="17"/>
      <c r="J185" s="19">
        <f>+VLOOKUP(B185,Hoja1!$A$2:$D$202,2,FALSE)</f>
        <v>2136.7800000000002</v>
      </c>
      <c r="K185" s="18">
        <f t="shared" si="3"/>
        <v>2136.7800000000002</v>
      </c>
      <c r="M185" s="11"/>
    </row>
    <row r="186" spans="1:13" x14ac:dyDescent="0.25">
      <c r="A186" s="4"/>
      <c r="B186" s="17" t="s">
        <v>222</v>
      </c>
      <c r="C186" s="17"/>
      <c r="D186" s="24"/>
      <c r="E186" s="17"/>
      <c r="F186" s="24"/>
      <c r="G186" s="24"/>
      <c r="H186" s="24"/>
      <c r="I186" s="17"/>
      <c r="J186" s="19">
        <f>+VLOOKUP(B186,Hoja1!$A$2:$D$202,2,FALSE)</f>
        <v>46142.67</v>
      </c>
      <c r="K186" s="18">
        <f t="shared" si="3"/>
        <v>46142.67</v>
      </c>
      <c r="M186" s="11"/>
    </row>
    <row r="187" spans="1:13" ht="22.5" x14ac:dyDescent="0.25">
      <c r="A187" s="4"/>
      <c r="B187" s="17" t="s">
        <v>303</v>
      </c>
      <c r="C187" s="17"/>
      <c r="D187" s="24"/>
      <c r="E187" s="17"/>
      <c r="F187" s="24"/>
      <c r="G187" s="24"/>
      <c r="H187" s="24"/>
      <c r="I187" s="17"/>
      <c r="J187" s="19">
        <f>+VLOOKUP(B187,Hoja1!$A$2:$D$202,2,FALSE)</f>
        <v>4233.87</v>
      </c>
      <c r="K187" s="18">
        <f t="shared" si="3"/>
        <v>4233.87</v>
      </c>
      <c r="M187" s="11"/>
    </row>
    <row r="188" spans="1:13" ht="22.5" x14ac:dyDescent="0.25">
      <c r="A188" s="4"/>
      <c r="B188" s="17" t="s">
        <v>304</v>
      </c>
      <c r="C188" s="17"/>
      <c r="D188" s="24"/>
      <c r="E188" s="17"/>
      <c r="F188" s="24"/>
      <c r="G188" s="24"/>
      <c r="H188" s="24"/>
      <c r="I188" s="17"/>
      <c r="J188" s="19">
        <f>+VLOOKUP(B188,Hoja1!$A$2:$D$202,2,FALSE)</f>
        <v>3182.96</v>
      </c>
      <c r="K188" s="18">
        <f t="shared" si="3"/>
        <v>3182.96</v>
      </c>
      <c r="M188" s="11"/>
    </row>
    <row r="189" spans="1:13" x14ac:dyDescent="0.25">
      <c r="A189" s="4"/>
      <c r="B189" s="17" t="s">
        <v>427</v>
      </c>
      <c r="C189" s="17"/>
      <c r="D189" s="24"/>
      <c r="E189" s="17"/>
      <c r="F189" s="24"/>
      <c r="G189" s="24"/>
      <c r="H189" s="24"/>
      <c r="I189" s="17"/>
      <c r="J189" s="19">
        <f>+VLOOKUP(B189,Hoja1!$A$2:$D$202,2,FALSE)</f>
        <v>884384.34</v>
      </c>
      <c r="K189" s="18">
        <f t="shared" si="3"/>
        <v>884384.34</v>
      </c>
      <c r="M189" s="11"/>
    </row>
    <row r="190" spans="1:13" ht="24.75" customHeight="1" x14ac:dyDescent="0.25">
      <c r="A190" s="4"/>
      <c r="B190" s="17" t="s">
        <v>305</v>
      </c>
      <c r="C190" s="17"/>
      <c r="D190" s="24"/>
      <c r="E190" s="17"/>
      <c r="F190" s="24"/>
      <c r="G190" s="24"/>
      <c r="H190" s="24"/>
      <c r="I190" s="17"/>
      <c r="J190" s="19">
        <f>+VLOOKUP(B190,Hoja1!$A$2:$D$202,2,FALSE)</f>
        <v>265147.25</v>
      </c>
      <c r="K190" s="18">
        <f t="shared" si="3"/>
        <v>265147.25</v>
      </c>
      <c r="M190" s="11"/>
    </row>
    <row r="191" spans="1:13" x14ac:dyDescent="0.25">
      <c r="A191" s="4"/>
      <c r="B191" s="17" t="s">
        <v>306</v>
      </c>
      <c r="C191" s="17"/>
      <c r="D191" s="24"/>
      <c r="E191" s="17"/>
      <c r="F191" s="24"/>
      <c r="G191" s="24"/>
      <c r="H191" s="24"/>
      <c r="I191" s="17"/>
      <c r="J191" s="19">
        <f>+VLOOKUP(B191,Hoja1!$A$2:$D$202,2,FALSE)</f>
        <v>3608.06</v>
      </c>
      <c r="K191" s="18">
        <f t="shared" si="3"/>
        <v>3608.06</v>
      </c>
      <c r="M191" s="11"/>
    </row>
    <row r="192" spans="1:13" ht="22.5" x14ac:dyDescent="0.25">
      <c r="A192" s="4"/>
      <c r="B192" s="17" t="s">
        <v>307</v>
      </c>
      <c r="C192" s="17"/>
      <c r="D192" s="24"/>
      <c r="E192" s="17"/>
      <c r="F192" s="24"/>
      <c r="G192" s="24"/>
      <c r="H192" s="24"/>
      <c r="I192" s="17"/>
      <c r="J192" s="19">
        <f>+VLOOKUP(B192,Hoja1!$A$2:$D$202,2,FALSE)</f>
        <v>96457.5</v>
      </c>
      <c r="K192" s="18">
        <f t="shared" si="3"/>
        <v>96457.5</v>
      </c>
      <c r="M192" s="11"/>
    </row>
    <row r="193" spans="1:13" ht="22.5" x14ac:dyDescent="0.25">
      <c r="A193" s="4"/>
      <c r="B193" s="17" t="s">
        <v>308</v>
      </c>
      <c r="C193" s="17"/>
      <c r="D193" s="24"/>
      <c r="E193" s="17"/>
      <c r="F193" s="24"/>
      <c r="G193" s="24"/>
      <c r="H193" s="24"/>
      <c r="I193" s="17"/>
      <c r="J193" s="19">
        <f>+VLOOKUP(B193,Hoja1!$A$2:$D$202,2,FALSE)</f>
        <v>134175.17000000001</v>
      </c>
      <c r="K193" s="18">
        <f t="shared" si="3"/>
        <v>134175.17000000001</v>
      </c>
      <c r="M193" s="11"/>
    </row>
    <row r="194" spans="1:13" ht="22.5" x14ac:dyDescent="0.25">
      <c r="A194" s="4"/>
      <c r="B194" s="17" t="s">
        <v>309</v>
      </c>
      <c r="C194" s="17"/>
      <c r="D194" s="24"/>
      <c r="E194" s="17"/>
      <c r="F194" s="24"/>
      <c r="G194" s="24"/>
      <c r="H194" s="24"/>
      <c r="I194" s="17"/>
      <c r="J194" s="19">
        <f>+VLOOKUP(B194,Hoja1!$A$2:$D$202,2,FALSE)</f>
        <v>101058.76</v>
      </c>
      <c r="K194" s="18">
        <f t="shared" si="3"/>
        <v>101058.76</v>
      </c>
      <c r="M194" s="11"/>
    </row>
    <row r="195" spans="1:13" ht="22.5" x14ac:dyDescent="0.25">
      <c r="A195" s="4"/>
      <c r="B195" s="17" t="s">
        <v>310</v>
      </c>
      <c r="C195" s="17"/>
      <c r="D195" s="24"/>
      <c r="E195" s="17"/>
      <c r="F195" s="24"/>
      <c r="G195" s="24"/>
      <c r="H195" s="24"/>
      <c r="I195" s="17"/>
      <c r="J195" s="19">
        <f>+VLOOKUP(B195,Hoja1!$A$2:$D$202,2,FALSE)</f>
        <v>17401.78</v>
      </c>
      <c r="K195" s="18">
        <f t="shared" si="3"/>
        <v>17401.78</v>
      </c>
      <c r="M195" s="11"/>
    </row>
    <row r="196" spans="1:13" ht="22.5" x14ac:dyDescent="0.25">
      <c r="A196" s="4"/>
      <c r="B196" s="17" t="s">
        <v>311</v>
      </c>
      <c r="C196" s="17"/>
      <c r="D196" s="24"/>
      <c r="E196" s="17"/>
      <c r="F196" s="24"/>
      <c r="G196" s="24"/>
      <c r="H196" s="24"/>
      <c r="I196" s="17"/>
      <c r="J196" s="19">
        <f>+VLOOKUP(B196,Hoja1!$A$2:$D$202,2,FALSE)</f>
        <v>414.29</v>
      </c>
      <c r="K196" s="18">
        <f t="shared" si="3"/>
        <v>414.29</v>
      </c>
      <c r="M196" s="11"/>
    </row>
    <row r="197" spans="1:13" ht="22.5" x14ac:dyDescent="0.25">
      <c r="A197" s="4"/>
      <c r="B197" s="17" t="s">
        <v>312</v>
      </c>
      <c r="C197" s="17"/>
      <c r="D197" s="24"/>
      <c r="E197" s="17"/>
      <c r="F197" s="24"/>
      <c r="G197" s="24"/>
      <c r="H197" s="24"/>
      <c r="I197" s="17"/>
      <c r="J197" s="19">
        <f>+VLOOKUP(B197,Hoja1!$A$2:$D$202,2,FALSE)</f>
        <v>18347.89</v>
      </c>
      <c r="K197" s="18">
        <f t="shared" si="3"/>
        <v>18347.89</v>
      </c>
      <c r="M197" s="11"/>
    </row>
    <row r="198" spans="1:13" x14ac:dyDescent="0.25">
      <c r="A198" s="4"/>
      <c r="B198" s="17" t="s">
        <v>428</v>
      </c>
      <c r="C198" s="17"/>
      <c r="D198" s="24"/>
      <c r="E198" s="17"/>
      <c r="F198" s="24"/>
      <c r="G198" s="24"/>
      <c r="H198" s="24"/>
      <c r="I198" s="17"/>
      <c r="J198" s="19">
        <f>+VLOOKUP(B198,Hoja1!$A$2:$D$202,2,FALSE)</f>
        <v>3609.11</v>
      </c>
      <c r="K198" s="18">
        <f t="shared" si="3"/>
        <v>3609.11</v>
      </c>
      <c r="M198" s="11"/>
    </row>
    <row r="199" spans="1:13" ht="22.5" x14ac:dyDescent="0.25">
      <c r="A199" s="4"/>
      <c r="B199" s="17" t="s">
        <v>313</v>
      </c>
      <c r="C199" s="17"/>
      <c r="D199" s="24"/>
      <c r="E199" s="17"/>
      <c r="F199" s="24"/>
      <c r="G199" s="24"/>
      <c r="H199" s="24"/>
      <c r="I199" s="17"/>
      <c r="J199" s="19">
        <f>+VLOOKUP(B199,Hoja1!$A$2:$D$202,2,FALSE)</f>
        <v>903850.67</v>
      </c>
      <c r="K199" s="18">
        <f t="shared" si="3"/>
        <v>903850.67</v>
      </c>
      <c r="M199" s="11"/>
    </row>
    <row r="200" spans="1:13" ht="22.5" x14ac:dyDescent="0.25">
      <c r="A200" s="4"/>
      <c r="B200" s="17" t="s">
        <v>314</v>
      </c>
      <c r="C200" s="17"/>
      <c r="D200" s="24"/>
      <c r="E200" s="17"/>
      <c r="F200" s="24"/>
      <c r="G200" s="24"/>
      <c r="H200" s="24"/>
      <c r="I200" s="17"/>
      <c r="J200" s="19">
        <f>+VLOOKUP(B200,Hoja1!$A$2:$D$202,2,FALSE)</f>
        <v>1156.9100000000001</v>
      </c>
      <c r="K200" s="18">
        <f t="shared" si="3"/>
        <v>1156.9100000000001</v>
      </c>
      <c r="M200" s="11"/>
    </row>
    <row r="201" spans="1:13" ht="22.5" x14ac:dyDescent="0.25">
      <c r="A201" s="4"/>
      <c r="B201" s="17" t="s">
        <v>429</v>
      </c>
      <c r="C201" s="17"/>
      <c r="D201" s="24"/>
      <c r="E201" s="17"/>
      <c r="F201" s="24"/>
      <c r="G201" s="24"/>
      <c r="H201" s="24"/>
      <c r="I201" s="17"/>
      <c r="J201" s="19">
        <f>+VLOOKUP(B201,Hoja1!$A$2:$D$202,2,FALSE)</f>
        <v>9457.74</v>
      </c>
      <c r="K201" s="18">
        <f t="shared" si="3"/>
        <v>9457.74</v>
      </c>
      <c r="M201" s="11"/>
    </row>
    <row r="202" spans="1:13" ht="24.75" customHeight="1" x14ac:dyDescent="0.25">
      <c r="A202" s="4"/>
      <c r="B202" s="17" t="s">
        <v>430</v>
      </c>
      <c r="C202" s="17"/>
      <c r="D202" s="24"/>
      <c r="E202" s="17"/>
      <c r="F202" s="24"/>
      <c r="G202" s="24"/>
      <c r="H202" s="24"/>
      <c r="I202" s="17"/>
      <c r="J202" s="19">
        <f>+VLOOKUP(B202,Hoja1!$A$2:$D$202,2,FALSE)</f>
        <v>14345.7</v>
      </c>
      <c r="K202" s="18">
        <f t="shared" si="3"/>
        <v>14345.7</v>
      </c>
      <c r="M202" s="11"/>
    </row>
    <row r="203" spans="1:13" ht="22.5" x14ac:dyDescent="0.25">
      <c r="A203" s="4"/>
      <c r="B203" s="17" t="s">
        <v>315</v>
      </c>
      <c r="C203" s="17"/>
      <c r="D203" s="24"/>
      <c r="E203" s="17"/>
      <c r="F203" s="24"/>
      <c r="G203" s="24"/>
      <c r="H203" s="24"/>
      <c r="I203" s="17"/>
      <c r="J203" s="19">
        <f>+VLOOKUP(B203,Hoja1!$A$2:$D$202,2,FALSE)</f>
        <v>5657.68</v>
      </c>
      <c r="K203" s="18">
        <f t="shared" si="3"/>
        <v>5657.68</v>
      </c>
      <c r="M203" s="11"/>
    </row>
    <row r="204" spans="1:13" ht="22.5" x14ac:dyDescent="0.25">
      <c r="A204" s="4"/>
      <c r="B204" s="17" t="s">
        <v>431</v>
      </c>
      <c r="C204" s="17"/>
      <c r="D204" s="24"/>
      <c r="E204" s="17"/>
      <c r="F204" s="24"/>
      <c r="G204" s="24"/>
      <c r="H204" s="24"/>
      <c r="I204" s="17"/>
      <c r="J204" s="19">
        <f>+VLOOKUP(B204,Hoja1!$A$2:$D$202,2,FALSE)</f>
        <v>5664.22</v>
      </c>
      <c r="K204" s="18">
        <f t="shared" si="3"/>
        <v>5664.22</v>
      </c>
      <c r="M204" s="11"/>
    </row>
    <row r="205" spans="1:13" ht="22.5" x14ac:dyDescent="0.25">
      <c r="A205" s="4"/>
      <c r="B205" s="17" t="s">
        <v>432</v>
      </c>
      <c r="C205" s="17"/>
      <c r="D205" s="24"/>
      <c r="E205" s="17"/>
      <c r="F205" s="24"/>
      <c r="G205" s="24"/>
      <c r="H205" s="24"/>
      <c r="I205" s="17"/>
      <c r="J205" s="19">
        <f>+VLOOKUP(B205,Hoja1!$A$2:$D$202,2,FALSE)</f>
        <v>20604.78</v>
      </c>
      <c r="K205" s="18">
        <f t="shared" si="3"/>
        <v>20604.78</v>
      </c>
      <c r="M205" s="11"/>
    </row>
    <row r="206" spans="1:13" ht="22.5" x14ac:dyDescent="0.25">
      <c r="A206" s="4"/>
      <c r="B206" s="17" t="s">
        <v>433</v>
      </c>
      <c r="C206" s="17"/>
      <c r="D206" s="24"/>
      <c r="E206" s="17"/>
      <c r="F206" s="24"/>
      <c r="G206" s="24"/>
      <c r="H206" s="24"/>
      <c r="I206" s="17"/>
      <c r="J206" s="19">
        <f>+VLOOKUP(B206,Hoja1!$A$2:$D$202,2,FALSE)</f>
        <v>3962.36</v>
      </c>
      <c r="K206" s="18">
        <f t="shared" ref="K206:K269" si="4">+D206+F206+H206+J206</f>
        <v>3962.36</v>
      </c>
      <c r="M206" s="11"/>
    </row>
    <row r="207" spans="1:13" ht="22.5" x14ac:dyDescent="0.25">
      <c r="A207" s="4"/>
      <c r="B207" s="17" t="s">
        <v>434</v>
      </c>
      <c r="C207" s="17"/>
      <c r="D207" s="24"/>
      <c r="E207" s="17"/>
      <c r="F207" s="24"/>
      <c r="G207" s="24"/>
      <c r="H207" s="24"/>
      <c r="I207" s="17"/>
      <c r="J207" s="19">
        <f>+VLOOKUP(B207,Hoja1!$A$2:$D$202,2,FALSE)</f>
        <v>3642.4</v>
      </c>
      <c r="K207" s="18">
        <f t="shared" si="4"/>
        <v>3642.4</v>
      </c>
      <c r="M207" s="11"/>
    </row>
    <row r="208" spans="1:13" ht="22.5" x14ac:dyDescent="0.25">
      <c r="A208" s="4"/>
      <c r="B208" s="17" t="s">
        <v>435</v>
      </c>
      <c r="C208" s="17"/>
      <c r="D208" s="24"/>
      <c r="E208" s="17"/>
      <c r="F208" s="24"/>
      <c r="G208" s="24"/>
      <c r="H208" s="24"/>
      <c r="I208" s="17"/>
      <c r="J208" s="19">
        <f>+VLOOKUP(B208,Hoja1!$A$2:$D$202,2,FALSE)</f>
        <v>668.8</v>
      </c>
      <c r="K208" s="18">
        <f t="shared" si="4"/>
        <v>668.8</v>
      </c>
      <c r="M208" s="11"/>
    </row>
    <row r="209" spans="1:13" ht="22.5" x14ac:dyDescent="0.25">
      <c r="A209" s="4"/>
      <c r="B209" s="17" t="s">
        <v>436</v>
      </c>
      <c r="C209" s="17"/>
      <c r="D209" s="24"/>
      <c r="E209" s="17"/>
      <c r="F209" s="24"/>
      <c r="G209" s="24"/>
      <c r="H209" s="24"/>
      <c r="I209" s="17"/>
      <c r="J209" s="19">
        <f>+VLOOKUP(B209,Hoja1!$A$2:$D$202,2,FALSE)</f>
        <v>3608.38</v>
      </c>
      <c r="K209" s="18">
        <f t="shared" si="4"/>
        <v>3608.38</v>
      </c>
      <c r="M209" s="11"/>
    </row>
    <row r="210" spans="1:13" ht="22.5" x14ac:dyDescent="0.25">
      <c r="A210" s="4"/>
      <c r="B210" s="17" t="s">
        <v>437</v>
      </c>
      <c r="C210" s="17"/>
      <c r="D210" s="24"/>
      <c r="E210" s="17"/>
      <c r="F210" s="24"/>
      <c r="G210" s="24"/>
      <c r="H210" s="24"/>
      <c r="I210" s="17"/>
      <c r="J210" s="19">
        <f>+VLOOKUP(B210,Hoja1!$A$2:$D$202,2,FALSE)</f>
        <v>2062.5500000000002</v>
      </c>
      <c r="K210" s="18">
        <f t="shared" si="4"/>
        <v>2062.5500000000002</v>
      </c>
      <c r="M210" s="11"/>
    </row>
    <row r="211" spans="1:13" ht="22.5" x14ac:dyDescent="0.25">
      <c r="A211" s="4"/>
      <c r="B211" s="17" t="s">
        <v>438</v>
      </c>
      <c r="C211" s="17"/>
      <c r="D211" s="24"/>
      <c r="E211" s="17"/>
      <c r="F211" s="24"/>
      <c r="G211" s="24"/>
      <c r="H211" s="24"/>
      <c r="I211" s="17"/>
      <c r="J211" s="19">
        <f>+VLOOKUP(B211,Hoja1!$A$2:$D$202,2,FALSE)</f>
        <v>3798.65</v>
      </c>
      <c r="K211" s="18">
        <f t="shared" si="4"/>
        <v>3798.65</v>
      </c>
      <c r="M211" s="11"/>
    </row>
    <row r="212" spans="1:13" ht="22.5" x14ac:dyDescent="0.25">
      <c r="A212" s="4"/>
      <c r="B212" s="17" t="s">
        <v>439</v>
      </c>
      <c r="C212" s="17"/>
      <c r="D212" s="24"/>
      <c r="E212" s="17"/>
      <c r="F212" s="24"/>
      <c r="G212" s="24"/>
      <c r="H212" s="24"/>
      <c r="I212" s="17"/>
      <c r="J212" s="19">
        <f>+VLOOKUP(B212,Hoja1!$A$2:$D$202,2,FALSE)</f>
        <v>541.4</v>
      </c>
      <c r="K212" s="18">
        <f t="shared" si="4"/>
        <v>541.4</v>
      </c>
      <c r="M212" s="11"/>
    </row>
    <row r="213" spans="1:13" ht="22.5" x14ac:dyDescent="0.25">
      <c r="A213" s="4"/>
      <c r="B213" s="17" t="s">
        <v>440</v>
      </c>
      <c r="C213" s="17"/>
      <c r="D213" s="24"/>
      <c r="E213" s="17"/>
      <c r="F213" s="24"/>
      <c r="G213" s="24"/>
      <c r="H213" s="24"/>
      <c r="I213" s="17"/>
      <c r="J213" s="19">
        <f>+VLOOKUP(B213,Hoja1!$A$2:$D$202,2,FALSE)</f>
        <v>4412.68</v>
      </c>
      <c r="K213" s="18">
        <f t="shared" si="4"/>
        <v>4412.68</v>
      </c>
      <c r="M213" s="11"/>
    </row>
    <row r="214" spans="1:13" x14ac:dyDescent="0.25">
      <c r="A214" s="12" t="s">
        <v>278</v>
      </c>
      <c r="B214" s="13"/>
      <c r="C214" s="14"/>
      <c r="D214" s="15">
        <f>SUM(D215:D260)</f>
        <v>0</v>
      </c>
      <c r="E214" s="13"/>
      <c r="F214" s="15">
        <f>SUM(F215:F260)</f>
        <v>0</v>
      </c>
      <c r="G214" s="13"/>
      <c r="H214" s="15">
        <f>SUM(H215:H260)</f>
        <v>0</v>
      </c>
      <c r="I214" s="13"/>
      <c r="J214" s="15">
        <f>SUM(J215:J260)</f>
        <v>12676179.939999999</v>
      </c>
      <c r="K214" s="15">
        <f t="shared" si="4"/>
        <v>12676179.939999999</v>
      </c>
      <c r="M214" s="11"/>
    </row>
    <row r="215" spans="1:13" x14ac:dyDescent="0.25">
      <c r="A215" s="4"/>
      <c r="B215" s="17" t="s">
        <v>29</v>
      </c>
      <c r="C215" s="17"/>
      <c r="D215" s="24"/>
      <c r="E215" s="17"/>
      <c r="F215" s="24"/>
      <c r="G215" s="24"/>
      <c r="H215" s="24"/>
      <c r="I215" s="17"/>
      <c r="J215" s="19">
        <f>+VLOOKUP(B215,Hoja1!$A$2:$D$202,2,FALSE)</f>
        <v>106573.67000000001</v>
      </c>
      <c r="K215" s="18">
        <f t="shared" si="4"/>
        <v>106573.67000000001</v>
      </c>
      <c r="M215" s="11"/>
    </row>
    <row r="216" spans="1:13" x14ac:dyDescent="0.25">
      <c r="A216" s="4"/>
      <c r="B216" s="17" t="s">
        <v>30</v>
      </c>
      <c r="C216" s="17"/>
      <c r="D216" s="24"/>
      <c r="E216" s="17"/>
      <c r="F216" s="24"/>
      <c r="G216" s="24"/>
      <c r="H216" s="24"/>
      <c r="I216" s="17"/>
      <c r="J216" s="19">
        <f>+VLOOKUP(B216,Hoja1!$A$2:$D$202,2,FALSE)</f>
        <v>92</v>
      </c>
      <c r="K216" s="18">
        <f t="shared" si="4"/>
        <v>92</v>
      </c>
      <c r="M216" s="11"/>
    </row>
    <row r="217" spans="1:13" ht="22.5" x14ac:dyDescent="0.25">
      <c r="A217" s="4"/>
      <c r="B217" s="17" t="s">
        <v>316</v>
      </c>
      <c r="C217" s="17"/>
      <c r="D217" s="24"/>
      <c r="E217" s="17"/>
      <c r="F217" s="24"/>
      <c r="G217" s="24"/>
      <c r="H217" s="24"/>
      <c r="I217" s="17"/>
      <c r="J217" s="19">
        <f>+VLOOKUP(B217,Hoja1!$A$2:$D$202,2,FALSE)</f>
        <v>66784</v>
      </c>
      <c r="K217" s="18">
        <f t="shared" si="4"/>
        <v>66784</v>
      </c>
      <c r="M217" s="11"/>
    </row>
    <row r="218" spans="1:13" ht="22.5" x14ac:dyDescent="0.25">
      <c r="A218" s="4"/>
      <c r="B218" s="17" t="s">
        <v>317</v>
      </c>
      <c r="C218" s="17"/>
      <c r="D218" s="24"/>
      <c r="E218" s="17"/>
      <c r="F218" s="24"/>
      <c r="G218" s="24"/>
      <c r="H218" s="24"/>
      <c r="I218" s="17"/>
      <c r="J218" s="19">
        <f>+VLOOKUP(B218,Hoja1!$A$2:$D$202,2,FALSE)</f>
        <v>11857.45</v>
      </c>
      <c r="K218" s="18">
        <f t="shared" si="4"/>
        <v>11857.45</v>
      </c>
      <c r="M218" s="11"/>
    </row>
    <row r="219" spans="1:13" ht="22.5" x14ac:dyDescent="0.25">
      <c r="A219" s="4"/>
      <c r="B219" s="17" t="s">
        <v>31</v>
      </c>
      <c r="C219" s="17"/>
      <c r="D219" s="24"/>
      <c r="E219" s="17"/>
      <c r="F219" s="24"/>
      <c r="G219" s="24"/>
      <c r="H219" s="24"/>
      <c r="I219" s="17"/>
      <c r="J219" s="19">
        <f>+VLOOKUP(B219,Hoja1!$A$2:$D$202,2,FALSE)</f>
        <v>2465.61</v>
      </c>
      <c r="K219" s="18">
        <f t="shared" si="4"/>
        <v>2465.61</v>
      </c>
      <c r="M219" s="11"/>
    </row>
    <row r="220" spans="1:13" ht="22.5" x14ac:dyDescent="0.25">
      <c r="A220" s="4"/>
      <c r="B220" s="17" t="s">
        <v>318</v>
      </c>
      <c r="C220" s="17"/>
      <c r="D220" s="24"/>
      <c r="E220" s="17"/>
      <c r="F220" s="24"/>
      <c r="G220" s="24"/>
      <c r="H220" s="24"/>
      <c r="I220" s="17"/>
      <c r="J220" s="19">
        <f>+VLOOKUP(B220,Hoja1!$A$2:$D$202,2,FALSE)</f>
        <v>125652.36</v>
      </c>
      <c r="K220" s="18">
        <f t="shared" si="4"/>
        <v>125652.36</v>
      </c>
      <c r="M220" s="11"/>
    </row>
    <row r="221" spans="1:13" ht="22.5" x14ac:dyDescent="0.25">
      <c r="A221" s="4"/>
      <c r="B221" s="17" t="s">
        <v>32</v>
      </c>
      <c r="C221" s="17"/>
      <c r="D221" s="24"/>
      <c r="E221" s="17"/>
      <c r="F221" s="24"/>
      <c r="G221" s="24"/>
      <c r="H221" s="24"/>
      <c r="I221" s="17"/>
      <c r="J221" s="19">
        <f>+VLOOKUP(B221,Hoja1!$A$2:$D$202,2,FALSE)</f>
        <v>5669.05</v>
      </c>
      <c r="K221" s="18">
        <f t="shared" si="4"/>
        <v>5669.05</v>
      </c>
      <c r="M221" s="11"/>
    </row>
    <row r="222" spans="1:13" s="11" customFormat="1" x14ac:dyDescent="0.25">
      <c r="A222" s="4"/>
      <c r="B222" s="17" t="s">
        <v>33</v>
      </c>
      <c r="C222" s="17"/>
      <c r="D222" s="24"/>
      <c r="E222" s="17"/>
      <c r="F222" s="24"/>
      <c r="G222" s="24"/>
      <c r="H222" s="24"/>
      <c r="I222" s="17"/>
      <c r="J222" s="19">
        <f>+VLOOKUP(B222,Hoja1!$A$2:$D$202,2,FALSE)</f>
        <v>31882.92</v>
      </c>
      <c r="K222" s="18">
        <f t="shared" si="4"/>
        <v>31882.92</v>
      </c>
    </row>
    <row r="223" spans="1:13" s="11" customFormat="1" ht="22.5" x14ac:dyDescent="0.25">
      <c r="A223" s="4"/>
      <c r="B223" s="17" t="s">
        <v>34</v>
      </c>
      <c r="C223" s="17"/>
      <c r="D223" s="24"/>
      <c r="E223" s="17"/>
      <c r="F223" s="24"/>
      <c r="G223" s="24"/>
      <c r="H223" s="24"/>
      <c r="I223" s="17"/>
      <c r="J223" s="19">
        <f>+VLOOKUP(B223,Hoja1!$A$2:$D$202,2,FALSE)</f>
        <v>31091.41</v>
      </c>
      <c r="K223" s="18">
        <f t="shared" si="4"/>
        <v>31091.41</v>
      </c>
    </row>
    <row r="224" spans="1:13" s="11" customFormat="1" ht="25.5" customHeight="1" x14ac:dyDescent="0.25">
      <c r="A224" s="4"/>
      <c r="B224" s="17" t="s">
        <v>319</v>
      </c>
      <c r="C224" s="17"/>
      <c r="D224" s="24"/>
      <c r="E224" s="17"/>
      <c r="F224" s="24"/>
      <c r="G224" s="24"/>
      <c r="H224" s="24"/>
      <c r="I224" s="17"/>
      <c r="J224" s="19">
        <f>+VLOOKUP(B224,Hoja1!$A$2:$D$202,2,FALSE)</f>
        <v>108352.18</v>
      </c>
      <c r="K224" s="18">
        <f t="shared" si="4"/>
        <v>108352.18</v>
      </c>
    </row>
    <row r="225" spans="1:13" s="11" customFormat="1" ht="22.5" x14ac:dyDescent="0.25">
      <c r="A225" s="4"/>
      <c r="B225" s="17" t="s">
        <v>108</v>
      </c>
      <c r="C225" s="17"/>
      <c r="D225" s="24"/>
      <c r="E225" s="17"/>
      <c r="F225" s="24"/>
      <c r="G225" s="24"/>
      <c r="H225" s="24"/>
      <c r="I225" s="17"/>
      <c r="J225" s="19">
        <f>+VLOOKUP(B225,Hoja1!$A$2:$D$202,2,FALSE)</f>
        <v>442080.17</v>
      </c>
      <c r="K225" s="18">
        <f t="shared" si="4"/>
        <v>442080.17</v>
      </c>
    </row>
    <row r="226" spans="1:13" x14ac:dyDescent="0.25">
      <c r="A226" s="4"/>
      <c r="B226" s="17" t="s">
        <v>36</v>
      </c>
      <c r="C226" s="17"/>
      <c r="D226" s="24"/>
      <c r="E226" s="17"/>
      <c r="F226" s="24"/>
      <c r="G226" s="24"/>
      <c r="H226" s="24"/>
      <c r="I226" s="17"/>
      <c r="J226" s="19">
        <f>+VLOOKUP(B226,Hoja1!$A$2:$D$202,2,FALSE)</f>
        <v>13340.54</v>
      </c>
      <c r="K226" s="18">
        <f t="shared" si="4"/>
        <v>13340.54</v>
      </c>
      <c r="M226" s="11"/>
    </row>
    <row r="227" spans="1:13" s="11" customFormat="1" x14ac:dyDescent="0.25">
      <c r="A227" s="4"/>
      <c r="B227" s="17" t="s">
        <v>37</v>
      </c>
      <c r="C227" s="17"/>
      <c r="D227" s="24"/>
      <c r="E227" s="17"/>
      <c r="F227" s="24"/>
      <c r="G227" s="24"/>
      <c r="H227" s="24"/>
      <c r="I227" s="17"/>
      <c r="J227" s="19">
        <f>+VLOOKUP(B227,Hoja1!$A$2:$D$202,2,FALSE)</f>
        <v>679617.08</v>
      </c>
      <c r="K227" s="18">
        <f t="shared" si="4"/>
        <v>679617.08</v>
      </c>
    </row>
    <row r="228" spans="1:13" s="11" customFormat="1" ht="22.5" x14ac:dyDescent="0.25">
      <c r="A228" s="4"/>
      <c r="B228" s="17" t="s">
        <v>38</v>
      </c>
      <c r="C228" s="17"/>
      <c r="D228" s="24"/>
      <c r="E228" s="17"/>
      <c r="F228" s="24"/>
      <c r="G228" s="24"/>
      <c r="H228" s="24"/>
      <c r="I228" s="17"/>
      <c r="J228" s="19">
        <f>+VLOOKUP(B228,Hoja1!$A$2:$D$202,2,FALSE)</f>
        <v>696</v>
      </c>
      <c r="K228" s="18">
        <f t="shared" si="4"/>
        <v>696</v>
      </c>
    </row>
    <row r="229" spans="1:13" s="11" customFormat="1" ht="22.5" x14ac:dyDescent="0.25">
      <c r="A229" s="4"/>
      <c r="B229" s="17" t="s">
        <v>39</v>
      </c>
      <c r="C229" s="17"/>
      <c r="D229" s="24"/>
      <c r="E229" s="17"/>
      <c r="F229" s="24"/>
      <c r="G229" s="24"/>
      <c r="H229" s="24"/>
      <c r="I229" s="17"/>
      <c r="J229" s="19">
        <f>+VLOOKUP(B229,Hoja1!$A$2:$D$202,2,FALSE)</f>
        <v>6373.76</v>
      </c>
      <c r="K229" s="18">
        <f t="shared" si="4"/>
        <v>6373.76</v>
      </c>
    </row>
    <row r="230" spans="1:13" s="11" customFormat="1" ht="22.5" x14ac:dyDescent="0.25">
      <c r="A230" s="4"/>
      <c r="B230" s="17" t="s">
        <v>40</v>
      </c>
      <c r="C230" s="17"/>
      <c r="D230" s="24"/>
      <c r="E230" s="17"/>
      <c r="F230" s="24"/>
      <c r="G230" s="24"/>
      <c r="H230" s="24"/>
      <c r="I230" s="17"/>
      <c r="J230" s="19">
        <f>+VLOOKUP(B230,Hoja1!$A$2:$D$202,2,FALSE)</f>
        <v>5171.57</v>
      </c>
      <c r="K230" s="18">
        <f t="shared" si="4"/>
        <v>5171.57</v>
      </c>
    </row>
    <row r="231" spans="1:13" s="11" customFormat="1" ht="22.5" x14ac:dyDescent="0.25">
      <c r="A231" s="4"/>
      <c r="B231" s="17" t="s">
        <v>41</v>
      </c>
      <c r="C231" s="17"/>
      <c r="D231" s="24"/>
      <c r="E231" s="17"/>
      <c r="F231" s="24"/>
      <c r="G231" s="24"/>
      <c r="H231" s="24"/>
      <c r="I231" s="17"/>
      <c r="J231" s="19">
        <f>+VLOOKUP(B231,Hoja1!$A$2:$D$202,2,FALSE)</f>
        <v>1663.49</v>
      </c>
      <c r="K231" s="18">
        <f t="shared" si="4"/>
        <v>1663.49</v>
      </c>
    </row>
    <row r="232" spans="1:13" ht="22.5" x14ac:dyDescent="0.25">
      <c r="A232" s="4"/>
      <c r="B232" s="17" t="s">
        <v>109</v>
      </c>
      <c r="C232" s="17"/>
      <c r="D232" s="24"/>
      <c r="E232" s="17"/>
      <c r="F232" s="24"/>
      <c r="G232" s="24"/>
      <c r="H232" s="24"/>
      <c r="I232" s="17"/>
      <c r="J232" s="19">
        <f>+VLOOKUP(B232,Hoja1!$A$2:$D$202,2,FALSE)</f>
        <v>3393.72</v>
      </c>
      <c r="K232" s="18">
        <f t="shared" si="4"/>
        <v>3393.72</v>
      </c>
      <c r="M232" s="11"/>
    </row>
    <row r="233" spans="1:13" x14ac:dyDescent="0.25">
      <c r="A233" s="4"/>
      <c r="B233" s="17" t="s">
        <v>110</v>
      </c>
      <c r="C233" s="17"/>
      <c r="D233" s="24"/>
      <c r="E233" s="17"/>
      <c r="F233" s="24"/>
      <c r="G233" s="24"/>
      <c r="H233" s="24"/>
      <c r="I233" s="17"/>
      <c r="J233" s="19">
        <f>+VLOOKUP(B233,Hoja1!$A$2:$D$202,2,FALSE)</f>
        <v>5507.15</v>
      </c>
      <c r="K233" s="18">
        <f t="shared" si="4"/>
        <v>5507.15</v>
      </c>
      <c r="M233" s="11"/>
    </row>
    <row r="234" spans="1:13" ht="22.5" x14ac:dyDescent="0.25">
      <c r="A234" s="4"/>
      <c r="B234" s="17" t="s">
        <v>111</v>
      </c>
      <c r="C234" s="17"/>
      <c r="D234" s="24"/>
      <c r="E234" s="17"/>
      <c r="F234" s="24"/>
      <c r="G234" s="24"/>
      <c r="H234" s="24"/>
      <c r="I234" s="17"/>
      <c r="J234" s="19">
        <f>+VLOOKUP(B234,Hoja1!$A$2:$D$202,2,FALSE)</f>
        <v>1798.21</v>
      </c>
      <c r="K234" s="18">
        <f t="shared" si="4"/>
        <v>1798.21</v>
      </c>
      <c r="M234" s="11"/>
    </row>
    <row r="235" spans="1:13" ht="22.5" x14ac:dyDescent="0.25">
      <c r="A235" s="4"/>
      <c r="B235" s="17" t="s">
        <v>112</v>
      </c>
      <c r="C235" s="17"/>
      <c r="D235" s="24"/>
      <c r="E235" s="17"/>
      <c r="F235" s="24"/>
      <c r="G235" s="24"/>
      <c r="H235" s="24"/>
      <c r="I235" s="17"/>
      <c r="J235" s="19">
        <f>+VLOOKUP(B235,Hoja1!$A$2:$D$202,2,FALSE)</f>
        <v>9369.2199999999993</v>
      </c>
      <c r="K235" s="18">
        <f t="shared" si="4"/>
        <v>9369.2199999999993</v>
      </c>
      <c r="M235" s="11"/>
    </row>
    <row r="236" spans="1:13" ht="22.5" x14ac:dyDescent="0.25">
      <c r="A236" s="4"/>
      <c r="B236" s="17" t="s">
        <v>113</v>
      </c>
      <c r="C236" s="17"/>
      <c r="D236" s="24"/>
      <c r="E236" s="17"/>
      <c r="F236" s="24"/>
      <c r="G236" s="24"/>
      <c r="H236" s="24"/>
      <c r="I236" s="17"/>
      <c r="J236" s="19">
        <f>+VLOOKUP(B236,Hoja1!$A$2:$D$202,2,FALSE)</f>
        <v>53066.54</v>
      </c>
      <c r="K236" s="18">
        <f t="shared" si="4"/>
        <v>53066.54</v>
      </c>
      <c r="M236" s="11"/>
    </row>
    <row r="237" spans="1:13" ht="22.5" x14ac:dyDescent="0.25">
      <c r="A237" s="4"/>
      <c r="B237" s="17" t="s">
        <v>114</v>
      </c>
      <c r="C237" s="17"/>
      <c r="D237" s="24"/>
      <c r="E237" s="17"/>
      <c r="F237" s="24"/>
      <c r="G237" s="24"/>
      <c r="H237" s="24"/>
      <c r="I237" s="17"/>
      <c r="J237" s="19">
        <f>+VLOOKUP(B237,Hoja1!$A$2:$D$202,2,FALSE)</f>
        <v>15456</v>
      </c>
      <c r="K237" s="18">
        <f t="shared" si="4"/>
        <v>15456</v>
      </c>
      <c r="M237" s="11"/>
    </row>
    <row r="238" spans="1:13" ht="21.75" customHeight="1" x14ac:dyDescent="0.25">
      <c r="A238" s="4"/>
      <c r="B238" s="17" t="s">
        <v>116</v>
      </c>
      <c r="C238" s="17"/>
      <c r="D238" s="24"/>
      <c r="E238" s="17"/>
      <c r="F238" s="24"/>
      <c r="G238" s="24"/>
      <c r="H238" s="24"/>
      <c r="I238" s="17"/>
      <c r="J238" s="19">
        <f>+VLOOKUP(B238,Hoja1!$A$2:$D$202,2,FALSE)</f>
        <v>345348.95</v>
      </c>
      <c r="K238" s="18">
        <f t="shared" si="4"/>
        <v>345348.95</v>
      </c>
      <c r="M238" s="11"/>
    </row>
    <row r="239" spans="1:13" x14ac:dyDescent="0.25">
      <c r="A239" s="4"/>
      <c r="B239" s="17" t="s">
        <v>416</v>
      </c>
      <c r="C239" s="17"/>
      <c r="D239" s="24"/>
      <c r="E239" s="17"/>
      <c r="F239" s="24"/>
      <c r="G239" s="24"/>
      <c r="H239" s="24"/>
      <c r="I239" s="17"/>
      <c r="J239" s="19">
        <f>+VLOOKUP(B239,Hoja1!$A$2:$D$202,2,FALSE)</f>
        <v>820761</v>
      </c>
      <c r="K239" s="18">
        <f t="shared" si="4"/>
        <v>820761</v>
      </c>
      <c r="M239" s="11"/>
    </row>
    <row r="240" spans="1:13" ht="22.5" x14ac:dyDescent="0.25">
      <c r="A240" s="4"/>
      <c r="B240" s="17" t="s">
        <v>320</v>
      </c>
      <c r="C240" s="17"/>
      <c r="D240" s="24"/>
      <c r="E240" s="17"/>
      <c r="F240" s="24"/>
      <c r="G240" s="24"/>
      <c r="H240" s="24"/>
      <c r="I240" s="17"/>
      <c r="J240" s="19">
        <f>+VLOOKUP(B240,Hoja1!$A$2:$D$202,2,FALSE)</f>
        <v>87847.9</v>
      </c>
      <c r="K240" s="18">
        <f t="shared" si="4"/>
        <v>87847.9</v>
      </c>
      <c r="M240" s="11"/>
    </row>
    <row r="241" spans="1:13" x14ac:dyDescent="0.25">
      <c r="A241" s="4"/>
      <c r="B241" s="17" t="s">
        <v>321</v>
      </c>
      <c r="C241" s="17"/>
      <c r="D241" s="24"/>
      <c r="E241" s="17"/>
      <c r="F241" s="24"/>
      <c r="G241" s="24"/>
      <c r="H241" s="24"/>
      <c r="I241" s="17"/>
      <c r="J241" s="19">
        <f>+VLOOKUP(B241,Hoja1!$A$2:$D$202,2,FALSE)</f>
        <v>12700</v>
      </c>
      <c r="K241" s="18">
        <f t="shared" si="4"/>
        <v>12700</v>
      </c>
      <c r="M241" s="11"/>
    </row>
    <row r="242" spans="1:13" ht="22.5" x14ac:dyDescent="0.25">
      <c r="A242" s="4"/>
      <c r="B242" s="17" t="s">
        <v>322</v>
      </c>
      <c r="C242" s="17"/>
      <c r="D242" s="24"/>
      <c r="E242" s="17"/>
      <c r="F242" s="24"/>
      <c r="G242" s="24"/>
      <c r="H242" s="24"/>
      <c r="I242" s="17"/>
      <c r="J242" s="19">
        <f>+VLOOKUP(B242,Hoja1!$A$2:$D$202,2,FALSE)</f>
        <v>73877.45</v>
      </c>
      <c r="K242" s="18">
        <f t="shared" si="4"/>
        <v>73877.45</v>
      </c>
      <c r="M242" s="11"/>
    </row>
    <row r="243" spans="1:13" ht="22.5" x14ac:dyDescent="0.25">
      <c r="A243" s="4"/>
      <c r="B243" s="17" t="s">
        <v>117</v>
      </c>
      <c r="C243" s="17"/>
      <c r="D243" s="24"/>
      <c r="E243" s="41"/>
      <c r="F243" s="24"/>
      <c r="G243" s="24"/>
      <c r="H243" s="24"/>
      <c r="I243" s="17"/>
      <c r="J243" s="19">
        <f>+VLOOKUP(B243,Hoja1!$A$2:$D$202,2,FALSE)</f>
        <v>521.98</v>
      </c>
      <c r="K243" s="18">
        <f t="shared" si="4"/>
        <v>521.98</v>
      </c>
      <c r="M243" s="11"/>
    </row>
    <row r="244" spans="1:13" x14ac:dyDescent="0.25">
      <c r="A244" s="4"/>
      <c r="B244" s="17" t="s">
        <v>118</v>
      </c>
      <c r="C244" s="17"/>
      <c r="D244" s="24"/>
      <c r="E244" s="17"/>
      <c r="F244" s="24"/>
      <c r="G244" s="24"/>
      <c r="H244" s="24"/>
      <c r="I244" s="17"/>
      <c r="J244" s="19">
        <f>+VLOOKUP(B244,Hoja1!$A$2:$D$202,2,FALSE)</f>
        <v>341390.9</v>
      </c>
      <c r="K244" s="18">
        <f t="shared" si="4"/>
        <v>341390.9</v>
      </c>
      <c r="M244" s="11"/>
    </row>
    <row r="245" spans="1:13" ht="22.5" x14ac:dyDescent="0.25">
      <c r="A245" s="4"/>
      <c r="B245" s="17" t="s">
        <v>323</v>
      </c>
      <c r="C245" s="17"/>
      <c r="D245" s="24"/>
      <c r="E245" s="17"/>
      <c r="F245" s="24"/>
      <c r="G245" s="24"/>
      <c r="H245" s="24"/>
      <c r="I245" s="17"/>
      <c r="J245" s="19">
        <f>+VLOOKUP(B245,Hoja1!$A$2:$D$202,2,FALSE)</f>
        <v>376060.66</v>
      </c>
      <c r="K245" s="18">
        <f t="shared" si="4"/>
        <v>376060.66</v>
      </c>
      <c r="M245" s="11"/>
    </row>
    <row r="246" spans="1:13" ht="22.5" x14ac:dyDescent="0.25">
      <c r="A246" s="4"/>
      <c r="B246" s="17" t="s">
        <v>324</v>
      </c>
      <c r="C246" s="17"/>
      <c r="D246" s="24"/>
      <c r="E246" s="17"/>
      <c r="F246" s="24"/>
      <c r="G246" s="24"/>
      <c r="H246" s="24"/>
      <c r="I246" s="17"/>
      <c r="J246" s="19">
        <f>+VLOOKUP(B246,Hoja1!$A$2:$D$202,2,FALSE)</f>
        <v>2074</v>
      </c>
      <c r="K246" s="18">
        <f t="shared" si="4"/>
        <v>2074</v>
      </c>
      <c r="M246" s="11"/>
    </row>
    <row r="247" spans="1:13" ht="22.5" x14ac:dyDescent="0.25">
      <c r="A247" s="4"/>
      <c r="B247" s="17" t="s">
        <v>325</v>
      </c>
      <c r="C247" s="17"/>
      <c r="D247" s="24"/>
      <c r="E247" s="17"/>
      <c r="F247" s="24"/>
      <c r="G247" s="24"/>
      <c r="H247" s="24"/>
      <c r="I247" s="17"/>
      <c r="J247" s="19">
        <f>+VLOOKUP(B247,Hoja1!$A$2:$D$202,2,FALSE)</f>
        <v>5484</v>
      </c>
      <c r="K247" s="18">
        <f t="shared" si="4"/>
        <v>5484</v>
      </c>
      <c r="M247" s="11"/>
    </row>
    <row r="248" spans="1:13" x14ac:dyDescent="0.25">
      <c r="A248" s="4"/>
      <c r="B248" s="17" t="s">
        <v>42</v>
      </c>
      <c r="C248" s="17"/>
      <c r="D248" s="24"/>
      <c r="E248" s="17"/>
      <c r="F248" s="24"/>
      <c r="G248" s="24"/>
      <c r="H248" s="24"/>
      <c r="I248" s="17"/>
      <c r="J248" s="19">
        <f>+VLOOKUP(B248,Hoja1!$A$2:$D$202,2,FALSE)</f>
        <v>1441052.93</v>
      </c>
      <c r="K248" s="18">
        <f t="shared" si="4"/>
        <v>1441052.93</v>
      </c>
      <c r="M248" s="11"/>
    </row>
    <row r="249" spans="1:13" x14ac:dyDescent="0.25">
      <c r="A249" s="4"/>
      <c r="B249" s="17" t="s">
        <v>43</v>
      </c>
      <c r="C249" s="17"/>
      <c r="D249" s="24"/>
      <c r="E249" s="17"/>
      <c r="F249" s="24"/>
      <c r="G249" s="24"/>
      <c r="H249" s="24"/>
      <c r="I249" s="17"/>
      <c r="J249" s="19">
        <f>+VLOOKUP(B249,Hoja1!$A$2:$D$202,2,FALSE)</f>
        <v>921776</v>
      </c>
      <c r="K249" s="18">
        <f t="shared" si="4"/>
        <v>921776</v>
      </c>
      <c r="M249" s="11"/>
    </row>
    <row r="250" spans="1:13" x14ac:dyDescent="0.25">
      <c r="A250" s="4"/>
      <c r="B250" s="17" t="s">
        <v>417</v>
      </c>
      <c r="C250" s="17"/>
      <c r="D250" s="24"/>
      <c r="E250" s="17"/>
      <c r="F250" s="24"/>
      <c r="G250" s="24"/>
      <c r="H250" s="24"/>
      <c r="I250" s="17"/>
      <c r="J250" s="19">
        <f>+VLOOKUP(B250,Hoja1!$A$2:$D$202,2,FALSE)</f>
        <v>942356</v>
      </c>
      <c r="K250" s="18">
        <f t="shared" si="4"/>
        <v>942356</v>
      </c>
      <c r="M250" s="11"/>
    </row>
    <row r="251" spans="1:13" ht="22.5" x14ac:dyDescent="0.25">
      <c r="A251" s="4"/>
      <c r="B251" s="17" t="s">
        <v>119</v>
      </c>
      <c r="C251" s="17"/>
      <c r="D251" s="24"/>
      <c r="E251" s="17"/>
      <c r="F251" s="24"/>
      <c r="G251" s="24"/>
      <c r="H251" s="24"/>
      <c r="I251" s="17"/>
      <c r="J251" s="19">
        <f>+VLOOKUP(B251,Hoja1!$A$2:$D$202,2,FALSE)</f>
        <v>267225.51</v>
      </c>
      <c r="K251" s="18">
        <f t="shared" si="4"/>
        <v>267225.51</v>
      </c>
      <c r="M251" s="11"/>
    </row>
    <row r="252" spans="1:13" x14ac:dyDescent="0.25">
      <c r="A252" s="4"/>
      <c r="B252" s="17" t="s">
        <v>132</v>
      </c>
      <c r="C252" s="17"/>
      <c r="D252" s="24"/>
      <c r="E252" s="17"/>
      <c r="F252" s="24"/>
      <c r="G252" s="24"/>
      <c r="H252" s="24"/>
      <c r="I252" s="17"/>
      <c r="J252" s="19">
        <f>+VLOOKUP(B252,Hoja1!$A$2:$D$202,2,FALSE)</f>
        <v>513916.22</v>
      </c>
      <c r="K252" s="18">
        <f t="shared" si="4"/>
        <v>513916.22</v>
      </c>
      <c r="M252" s="11"/>
    </row>
    <row r="253" spans="1:13" ht="23.25" customHeight="1" x14ac:dyDescent="0.25">
      <c r="A253" s="4"/>
      <c r="B253" s="17" t="s">
        <v>333</v>
      </c>
      <c r="C253" s="17"/>
      <c r="D253" s="24"/>
      <c r="E253" s="17"/>
      <c r="F253" s="24"/>
      <c r="G253" s="24"/>
      <c r="H253" s="24"/>
      <c r="I253" s="17"/>
      <c r="J253" s="19">
        <f>+VLOOKUP(B253,Hoja1!$A$2:$D$202,2,FALSE)</f>
        <v>39759.5</v>
      </c>
      <c r="K253" s="18">
        <f t="shared" si="4"/>
        <v>39759.5</v>
      </c>
      <c r="M253" s="11"/>
    </row>
    <row r="254" spans="1:13" ht="22.5" x14ac:dyDescent="0.25">
      <c r="A254" s="4"/>
      <c r="B254" s="17" t="s">
        <v>137</v>
      </c>
      <c r="C254" s="17"/>
      <c r="D254" s="24"/>
      <c r="E254" s="17"/>
      <c r="F254" s="24"/>
      <c r="G254" s="24"/>
      <c r="H254" s="24"/>
      <c r="I254" s="17"/>
      <c r="J254" s="19">
        <f>+VLOOKUP(B254,Hoja1!$A$2:$D$202,2,FALSE)</f>
        <v>5922.49</v>
      </c>
      <c r="K254" s="18">
        <f t="shared" si="4"/>
        <v>5922.49</v>
      </c>
      <c r="M254" s="11"/>
    </row>
    <row r="255" spans="1:13" ht="22.5" x14ac:dyDescent="0.25">
      <c r="A255" s="4"/>
      <c r="B255" s="17" t="s">
        <v>223</v>
      </c>
      <c r="C255" s="17"/>
      <c r="D255" s="24"/>
      <c r="E255" s="17"/>
      <c r="F255" s="24"/>
      <c r="G255" s="24"/>
      <c r="H255" s="24"/>
      <c r="I255" s="17"/>
      <c r="J255" s="19">
        <f>+VLOOKUP(B255,Hoja1!$A$2:$D$202,2,FALSE)</f>
        <v>545271</v>
      </c>
      <c r="K255" s="18">
        <f t="shared" si="4"/>
        <v>545271</v>
      </c>
      <c r="M255" s="11"/>
    </row>
    <row r="256" spans="1:13" ht="22.5" x14ac:dyDescent="0.25">
      <c r="A256" s="4"/>
      <c r="B256" s="17" t="s">
        <v>224</v>
      </c>
      <c r="C256" s="17"/>
      <c r="D256" s="24"/>
      <c r="E256" s="17"/>
      <c r="F256" s="24"/>
      <c r="G256" s="24"/>
      <c r="H256" s="24"/>
      <c r="I256" s="17"/>
      <c r="J256" s="19">
        <f>+VLOOKUP(B256,Hoja1!$A$2:$D$202,2,FALSE)</f>
        <v>121073</v>
      </c>
      <c r="K256" s="18">
        <f t="shared" si="4"/>
        <v>121073</v>
      </c>
      <c r="M256" s="11"/>
    </row>
    <row r="257" spans="1:13" ht="22.5" x14ac:dyDescent="0.25">
      <c r="A257" s="4"/>
      <c r="B257" s="17" t="s">
        <v>225</v>
      </c>
      <c r="C257" s="17"/>
      <c r="D257" s="24"/>
      <c r="E257" s="17"/>
      <c r="F257" s="24"/>
      <c r="G257" s="24"/>
      <c r="H257" s="24"/>
      <c r="I257" s="17"/>
      <c r="J257" s="19">
        <f>+VLOOKUP(B257,Hoja1!$A$2:$D$202,2,FALSE)</f>
        <v>2153</v>
      </c>
      <c r="K257" s="18">
        <f t="shared" si="4"/>
        <v>2153</v>
      </c>
      <c r="M257" s="11"/>
    </row>
    <row r="258" spans="1:13" ht="22.5" x14ac:dyDescent="0.25">
      <c r="A258" s="4"/>
      <c r="B258" s="17" t="s">
        <v>226</v>
      </c>
      <c r="C258" s="17"/>
      <c r="D258" s="24"/>
      <c r="E258" s="17"/>
      <c r="F258" s="24"/>
      <c r="G258" s="24"/>
      <c r="H258" s="24"/>
      <c r="I258" s="17"/>
      <c r="J258" s="19">
        <f>+VLOOKUP(B258,Hoja1!$A$2:$D$202,2,FALSE)</f>
        <v>28348</v>
      </c>
      <c r="K258" s="18">
        <f t="shared" si="4"/>
        <v>28348</v>
      </c>
      <c r="M258" s="11"/>
    </row>
    <row r="259" spans="1:13" x14ac:dyDescent="0.25">
      <c r="A259" s="4"/>
      <c r="B259" s="17" t="s">
        <v>418</v>
      </c>
      <c r="C259" s="17"/>
      <c r="D259" s="24"/>
      <c r="E259" s="17"/>
      <c r="F259" s="24"/>
      <c r="G259" s="24"/>
      <c r="H259" s="24"/>
      <c r="I259" s="17"/>
      <c r="J259" s="19">
        <f>+VLOOKUP(B259,Hoja1!$A$2:$D$202,2,FALSE)</f>
        <v>348936.37</v>
      </c>
      <c r="K259" s="18">
        <f t="shared" si="4"/>
        <v>348936.37</v>
      </c>
      <c r="M259" s="11"/>
    </row>
    <row r="260" spans="1:13" x14ac:dyDescent="0.25">
      <c r="A260" s="4"/>
      <c r="B260" s="17" t="s">
        <v>419</v>
      </c>
      <c r="C260" s="17"/>
      <c r="D260" s="24"/>
      <c r="E260" s="17"/>
      <c r="F260" s="24"/>
      <c r="G260" s="24"/>
      <c r="H260" s="24"/>
      <c r="I260" s="17"/>
      <c r="J260" s="19">
        <f>+VLOOKUP(B260,Hoja1!$A$2:$D$202,2,FALSE)</f>
        <v>3704368.98</v>
      </c>
      <c r="K260" s="18">
        <f t="shared" si="4"/>
        <v>3704368.98</v>
      </c>
      <c r="M260" s="11"/>
    </row>
    <row r="261" spans="1:13" x14ac:dyDescent="0.25">
      <c r="A261" s="12" t="s">
        <v>279</v>
      </c>
      <c r="B261" s="13"/>
      <c r="C261" s="14"/>
      <c r="D261" s="15">
        <f>SUM(D262:D278)</f>
        <v>0</v>
      </c>
      <c r="E261" s="13"/>
      <c r="F261" s="15">
        <f>SUM(F262:F278)</f>
        <v>0</v>
      </c>
      <c r="G261" s="13"/>
      <c r="H261" s="15">
        <f>SUM(H262:H278)</f>
        <v>0</v>
      </c>
      <c r="I261" s="13"/>
      <c r="J261" s="15">
        <f>SUM(J262:J278)</f>
        <v>2882373.69</v>
      </c>
      <c r="K261" s="15">
        <f t="shared" si="4"/>
        <v>2882373.69</v>
      </c>
      <c r="M261" s="11"/>
    </row>
    <row r="262" spans="1:13" x14ac:dyDescent="0.25">
      <c r="A262" s="4"/>
      <c r="B262" s="17" t="s">
        <v>334</v>
      </c>
      <c r="C262" s="17"/>
      <c r="D262" s="24"/>
      <c r="E262" s="17"/>
      <c r="F262" s="24"/>
      <c r="G262" s="24"/>
      <c r="H262" s="24"/>
      <c r="I262" s="17"/>
      <c r="J262" s="19">
        <f>+VLOOKUP(B262,Hoja1!$A$2:$D$202,2,FALSE)</f>
        <v>11.9</v>
      </c>
      <c r="K262" s="18">
        <f t="shared" si="4"/>
        <v>11.9</v>
      </c>
      <c r="M262" s="11"/>
    </row>
    <row r="263" spans="1:13" ht="22.5" x14ac:dyDescent="0.25">
      <c r="A263" s="4"/>
      <c r="B263" s="17" t="s">
        <v>335</v>
      </c>
      <c r="C263" s="17"/>
      <c r="D263" s="24"/>
      <c r="E263" s="17"/>
      <c r="F263" s="24"/>
      <c r="G263" s="24"/>
      <c r="H263" s="24"/>
      <c r="I263" s="17"/>
      <c r="J263" s="19">
        <f>+VLOOKUP(B263,Hoja1!$A$2:$D$202,2,FALSE)</f>
        <v>11705.96</v>
      </c>
      <c r="K263" s="18">
        <f t="shared" si="4"/>
        <v>11705.96</v>
      </c>
      <c r="M263" s="11"/>
    </row>
    <row r="264" spans="1:13" x14ac:dyDescent="0.25">
      <c r="A264" s="4"/>
      <c r="B264" s="17" t="s">
        <v>44</v>
      </c>
      <c r="C264" s="17"/>
      <c r="D264" s="24"/>
      <c r="E264" s="17"/>
      <c r="F264" s="24"/>
      <c r="G264" s="24"/>
      <c r="H264" s="24"/>
      <c r="I264" s="17"/>
      <c r="J264" s="19">
        <f>+VLOOKUP(B264,Hoja1!$A$2:$D$202,2,FALSE)</f>
        <v>57635</v>
      </c>
      <c r="K264" s="18">
        <f t="shared" si="4"/>
        <v>57635</v>
      </c>
      <c r="M264" s="11"/>
    </row>
    <row r="265" spans="1:13" ht="22.5" x14ac:dyDescent="0.25">
      <c r="A265" s="4"/>
      <c r="B265" s="17" t="s">
        <v>336</v>
      </c>
      <c r="C265" s="17"/>
      <c r="D265" s="24"/>
      <c r="E265" s="17"/>
      <c r="F265" s="24"/>
      <c r="G265" s="24"/>
      <c r="H265" s="24"/>
      <c r="I265" s="17"/>
      <c r="J265" s="19">
        <f>+VLOOKUP(B265,Hoja1!$A$2:$D$202,2,FALSE)</f>
        <v>104359.46</v>
      </c>
      <c r="K265" s="18">
        <f t="shared" si="4"/>
        <v>104359.46</v>
      </c>
      <c r="M265" s="11"/>
    </row>
    <row r="266" spans="1:13" ht="22.5" x14ac:dyDescent="0.25">
      <c r="A266" s="4"/>
      <c r="B266" s="17" t="s">
        <v>337</v>
      </c>
      <c r="C266" s="17"/>
      <c r="D266" s="24"/>
      <c r="E266" s="17"/>
      <c r="F266" s="24"/>
      <c r="G266" s="24"/>
      <c r="H266" s="24"/>
      <c r="I266" s="17"/>
      <c r="J266" s="19">
        <f>+VLOOKUP(B266,Hoja1!$A$2:$D$202,2,FALSE)</f>
        <v>9588.36</v>
      </c>
      <c r="K266" s="18">
        <f t="shared" si="4"/>
        <v>9588.36</v>
      </c>
      <c r="M266" s="11"/>
    </row>
    <row r="267" spans="1:13" ht="22.5" x14ac:dyDescent="0.25">
      <c r="A267" s="4"/>
      <c r="B267" s="17" t="s">
        <v>407</v>
      </c>
      <c r="C267" s="17"/>
      <c r="D267" s="24"/>
      <c r="E267" s="17"/>
      <c r="F267" s="24"/>
      <c r="G267" s="24"/>
      <c r="H267" s="24"/>
      <c r="I267" s="17"/>
      <c r="J267" s="19">
        <f>+VLOOKUP(B267,Hoja1!$A$2:$D$202,2,FALSE)</f>
        <v>118.28</v>
      </c>
      <c r="K267" s="18">
        <f t="shared" si="4"/>
        <v>118.28</v>
      </c>
      <c r="M267" s="11"/>
    </row>
    <row r="268" spans="1:13" ht="22.5" x14ac:dyDescent="0.25">
      <c r="A268" s="4"/>
      <c r="B268" s="17" t="s">
        <v>408</v>
      </c>
      <c r="C268" s="17"/>
      <c r="D268" s="24"/>
      <c r="E268" s="17"/>
      <c r="F268" s="24"/>
      <c r="G268" s="24"/>
      <c r="H268" s="24"/>
      <c r="I268" s="17"/>
      <c r="J268" s="19">
        <f>+VLOOKUP(B268,Hoja1!$A$2:$D$202,2,FALSE)</f>
        <v>2262635.29</v>
      </c>
      <c r="K268" s="18">
        <f t="shared" si="4"/>
        <v>2262635.29</v>
      </c>
      <c r="M268" s="11"/>
    </row>
    <row r="269" spans="1:13" ht="22.5" x14ac:dyDescent="0.25">
      <c r="A269" s="4"/>
      <c r="B269" s="17" t="s">
        <v>338</v>
      </c>
      <c r="C269" s="17"/>
      <c r="D269" s="24"/>
      <c r="E269" s="17"/>
      <c r="F269" s="24"/>
      <c r="G269" s="24"/>
      <c r="H269" s="24"/>
      <c r="I269" s="17"/>
      <c r="J269" s="19">
        <f>+VLOOKUP(B269,Hoja1!$A$2:$D$202,2,FALSE)</f>
        <v>46010.52</v>
      </c>
      <c r="K269" s="18">
        <f t="shared" si="4"/>
        <v>46010.52</v>
      </c>
      <c r="M269" s="11"/>
    </row>
    <row r="270" spans="1:13" ht="22.5" x14ac:dyDescent="0.25">
      <c r="A270" s="4"/>
      <c r="B270" s="17" t="s">
        <v>339</v>
      </c>
      <c r="C270" s="17"/>
      <c r="D270" s="24"/>
      <c r="E270" s="17"/>
      <c r="F270" s="24"/>
      <c r="G270" s="24"/>
      <c r="H270" s="24"/>
      <c r="I270" s="17"/>
      <c r="J270" s="19">
        <f>+VLOOKUP(B270,Hoja1!$A$2:$D$202,2,FALSE)</f>
        <v>10148.5</v>
      </c>
      <c r="K270" s="18">
        <f t="shared" ref="K270:K333" si="5">+D270+F270+H270+J270</f>
        <v>10148.5</v>
      </c>
      <c r="M270" s="11"/>
    </row>
    <row r="271" spans="1:13" x14ac:dyDescent="0.25">
      <c r="A271" s="4"/>
      <c r="B271" s="17" t="s">
        <v>409</v>
      </c>
      <c r="C271" s="17"/>
      <c r="D271" s="24"/>
      <c r="E271" s="17"/>
      <c r="F271" s="24"/>
      <c r="G271" s="24"/>
      <c r="H271" s="24"/>
      <c r="I271" s="17"/>
      <c r="J271" s="19">
        <f>+VLOOKUP(B271,Hoja1!$A$2:$D$202,2,FALSE)</f>
        <v>20992.83</v>
      </c>
      <c r="K271" s="18">
        <f t="shared" si="5"/>
        <v>20992.83</v>
      </c>
      <c r="M271" s="11"/>
    </row>
    <row r="272" spans="1:13" ht="22.5" x14ac:dyDescent="0.25">
      <c r="A272" s="4"/>
      <c r="B272" s="17" t="s">
        <v>410</v>
      </c>
      <c r="C272" s="17"/>
      <c r="D272" s="24"/>
      <c r="E272" s="17"/>
      <c r="F272" s="24"/>
      <c r="G272" s="24"/>
      <c r="H272" s="24"/>
      <c r="I272" s="17"/>
      <c r="J272" s="19">
        <f>+VLOOKUP(B272,Hoja1!$A$2:$D$202,2,FALSE)</f>
        <v>2881.89</v>
      </c>
      <c r="K272" s="18">
        <f t="shared" si="5"/>
        <v>2881.89</v>
      </c>
      <c r="M272" s="11"/>
    </row>
    <row r="273" spans="1:13" ht="22.5" x14ac:dyDescent="0.25">
      <c r="A273" s="4"/>
      <c r="B273" s="17" t="s">
        <v>411</v>
      </c>
      <c r="C273" s="17"/>
      <c r="D273" s="24"/>
      <c r="E273" s="17"/>
      <c r="F273" s="24"/>
      <c r="G273" s="24"/>
      <c r="H273" s="24"/>
      <c r="I273" s="17"/>
      <c r="J273" s="19">
        <f>+VLOOKUP(B273,Hoja1!$A$2:$D$202,2,FALSE)</f>
        <v>2564.86</v>
      </c>
      <c r="K273" s="18">
        <f t="shared" si="5"/>
        <v>2564.86</v>
      </c>
      <c r="M273" s="11"/>
    </row>
    <row r="274" spans="1:13" ht="22.5" x14ac:dyDescent="0.25">
      <c r="A274" s="4"/>
      <c r="B274" s="17" t="s">
        <v>412</v>
      </c>
      <c r="C274" s="17"/>
      <c r="D274" s="24"/>
      <c r="E274" s="17"/>
      <c r="F274" s="24"/>
      <c r="G274" s="24"/>
      <c r="H274" s="24"/>
      <c r="I274" s="17"/>
      <c r="J274" s="19">
        <f>+VLOOKUP(B274,Hoja1!$A$2:$D$202,2,FALSE)</f>
        <v>127124</v>
      </c>
      <c r="K274" s="18">
        <f t="shared" si="5"/>
        <v>127124</v>
      </c>
      <c r="M274" s="11"/>
    </row>
    <row r="275" spans="1:13" x14ac:dyDescent="0.25">
      <c r="A275" s="4"/>
      <c r="B275" s="17" t="s">
        <v>413</v>
      </c>
      <c r="C275" s="17"/>
      <c r="D275" s="24"/>
      <c r="E275" s="17"/>
      <c r="F275" s="24"/>
      <c r="G275" s="24"/>
      <c r="H275" s="24"/>
      <c r="I275" s="17"/>
      <c r="J275" s="19">
        <f>+VLOOKUP(B275,Hoja1!$A$2:$D$202,2,FALSE)</f>
        <v>21453</v>
      </c>
      <c r="K275" s="18">
        <f t="shared" si="5"/>
        <v>21453</v>
      </c>
      <c r="M275" s="11"/>
    </row>
    <row r="276" spans="1:13" x14ac:dyDescent="0.25">
      <c r="A276" s="4"/>
      <c r="B276" s="17" t="s">
        <v>340</v>
      </c>
      <c r="C276" s="17"/>
      <c r="D276" s="24"/>
      <c r="E276" s="17"/>
      <c r="F276" s="24"/>
      <c r="G276" s="24"/>
      <c r="H276" s="24"/>
      <c r="I276" s="17"/>
      <c r="J276" s="19">
        <f>+VLOOKUP(B276,Hoja1!$A$2:$D$202,2,FALSE)</f>
        <v>193547</v>
      </c>
      <c r="K276" s="18">
        <f t="shared" si="5"/>
        <v>193547</v>
      </c>
      <c r="M276" s="11"/>
    </row>
    <row r="277" spans="1:13" ht="22.5" x14ac:dyDescent="0.25">
      <c r="A277" s="4"/>
      <c r="B277" s="17" t="s">
        <v>341</v>
      </c>
      <c r="C277" s="17"/>
      <c r="D277" s="24"/>
      <c r="E277" s="17"/>
      <c r="F277" s="24"/>
      <c r="G277" s="24"/>
      <c r="H277" s="24"/>
      <c r="I277" s="17"/>
      <c r="J277" s="19">
        <f>+VLOOKUP(B277,Hoja1!$A$2:$D$202,2,FALSE)</f>
        <v>1515.84</v>
      </c>
      <c r="K277" s="18">
        <f t="shared" si="5"/>
        <v>1515.84</v>
      </c>
      <c r="M277" s="11"/>
    </row>
    <row r="278" spans="1:13" ht="22.5" x14ac:dyDescent="0.25">
      <c r="A278" s="4"/>
      <c r="B278" s="17" t="s">
        <v>414</v>
      </c>
      <c r="C278" s="17"/>
      <c r="D278" s="24"/>
      <c r="E278" s="17"/>
      <c r="F278" s="24"/>
      <c r="G278" s="24"/>
      <c r="H278" s="24"/>
      <c r="I278" s="17"/>
      <c r="J278" s="19">
        <f>+VLOOKUP(B278,Hoja1!$A$2:$D$202,2,FALSE)</f>
        <v>10081</v>
      </c>
      <c r="K278" s="18">
        <f t="shared" si="5"/>
        <v>10081</v>
      </c>
      <c r="M278" s="11"/>
    </row>
    <row r="279" spans="1:13" x14ac:dyDescent="0.25">
      <c r="A279" s="12" t="s">
        <v>283</v>
      </c>
      <c r="B279" s="13"/>
      <c r="C279" s="14"/>
      <c r="D279" s="15">
        <f>SUM(D280:D349)</f>
        <v>0</v>
      </c>
      <c r="E279" s="13"/>
      <c r="F279" s="15">
        <f>SUM(F280:F349)</f>
        <v>0</v>
      </c>
      <c r="G279" s="13"/>
      <c r="H279" s="15">
        <f>SUM(H280:H349)</f>
        <v>0</v>
      </c>
      <c r="I279" s="13"/>
      <c r="J279" s="15">
        <f>SUM(J280:J349)</f>
        <v>28217691.630000003</v>
      </c>
      <c r="K279" s="15">
        <f t="shared" si="5"/>
        <v>28217691.630000003</v>
      </c>
      <c r="M279" s="11"/>
    </row>
    <row r="280" spans="1:13" x14ac:dyDescent="0.25">
      <c r="A280" s="4"/>
      <c r="B280" s="17" t="s">
        <v>62</v>
      </c>
      <c r="C280" s="17"/>
      <c r="D280" s="24"/>
      <c r="E280" s="17"/>
      <c r="F280" s="24"/>
      <c r="G280" s="24"/>
      <c r="H280" s="24"/>
      <c r="I280" s="17"/>
      <c r="J280" s="19">
        <f>+VLOOKUP(B280,Hoja1!$A$2:$D$202,2,FALSE)</f>
        <v>22421</v>
      </c>
      <c r="K280" s="18">
        <f t="shared" si="5"/>
        <v>22421</v>
      </c>
      <c r="M280" s="11"/>
    </row>
    <row r="281" spans="1:13" x14ac:dyDescent="0.25">
      <c r="A281" s="4"/>
      <c r="B281" s="17" t="s">
        <v>63</v>
      </c>
      <c r="C281" s="17"/>
      <c r="D281" s="24"/>
      <c r="E281" s="17"/>
      <c r="F281" s="24"/>
      <c r="G281" s="24"/>
      <c r="H281" s="24"/>
      <c r="I281" s="17"/>
      <c r="J281" s="19">
        <f>+VLOOKUP(B281,Hoja1!$A$2:$D$202,2,FALSE)</f>
        <v>3229</v>
      </c>
      <c r="K281" s="18">
        <f t="shared" si="5"/>
        <v>3229</v>
      </c>
      <c r="M281" s="11"/>
    </row>
    <row r="282" spans="1:13" ht="22.5" x14ac:dyDescent="0.25">
      <c r="A282" s="4"/>
      <c r="B282" s="17" t="s">
        <v>64</v>
      </c>
      <c r="C282" s="17"/>
      <c r="D282" s="24"/>
      <c r="E282" s="17"/>
      <c r="F282" s="24"/>
      <c r="G282" s="24"/>
      <c r="H282" s="24"/>
      <c r="I282" s="17"/>
      <c r="J282" s="19">
        <f>+VLOOKUP(B282,Hoja1!$A$2:$D$202,2,FALSE)</f>
        <v>8635.41</v>
      </c>
      <c r="K282" s="18">
        <f t="shared" si="5"/>
        <v>8635.41</v>
      </c>
      <c r="M282" s="11"/>
    </row>
    <row r="283" spans="1:13" ht="24" customHeight="1" x14ac:dyDescent="0.25">
      <c r="A283" s="4"/>
      <c r="B283" s="17" t="s">
        <v>342</v>
      </c>
      <c r="C283" s="17"/>
      <c r="D283" s="24"/>
      <c r="E283" s="17"/>
      <c r="F283" s="24"/>
      <c r="G283" s="24"/>
      <c r="H283" s="24"/>
      <c r="I283" s="17"/>
      <c r="J283" s="19">
        <f>+VLOOKUP(B283,Hoja1!$A$2:$D$202,2,FALSE)</f>
        <v>43185.53</v>
      </c>
      <c r="K283" s="18">
        <f t="shared" si="5"/>
        <v>43185.53</v>
      </c>
      <c r="M283" s="11"/>
    </row>
    <row r="284" spans="1:13" x14ac:dyDescent="0.25">
      <c r="A284" s="4"/>
      <c r="B284" s="17" t="s">
        <v>53</v>
      </c>
      <c r="C284" s="17"/>
      <c r="D284" s="24"/>
      <c r="E284" s="17"/>
      <c r="F284" s="24"/>
      <c r="G284" s="24"/>
      <c r="H284" s="24"/>
      <c r="I284" s="17"/>
      <c r="J284" s="19">
        <f>+VLOOKUP(B284,Hoja1!$A$2:$D$202,2,FALSE)</f>
        <v>7.01</v>
      </c>
      <c r="K284" s="18">
        <f t="shared" si="5"/>
        <v>7.01</v>
      </c>
      <c r="M284" s="11"/>
    </row>
    <row r="285" spans="1:13" x14ac:dyDescent="0.25">
      <c r="A285" s="4"/>
      <c r="B285" s="17" t="s">
        <v>65</v>
      </c>
      <c r="C285" s="17"/>
      <c r="D285" s="24"/>
      <c r="E285" s="17"/>
      <c r="F285" s="24"/>
      <c r="G285" s="24"/>
      <c r="H285" s="24"/>
      <c r="I285" s="17"/>
      <c r="J285" s="19">
        <f>+VLOOKUP(B285,Hoja1!$A$2:$D$202,2,FALSE)</f>
        <v>716</v>
      </c>
      <c r="K285" s="18">
        <f t="shared" si="5"/>
        <v>716</v>
      </c>
      <c r="M285" s="11"/>
    </row>
    <row r="286" spans="1:13" x14ac:dyDescent="0.25">
      <c r="A286" s="4"/>
      <c r="B286" s="17" t="s">
        <v>66</v>
      </c>
      <c r="C286" s="17"/>
      <c r="D286" s="24"/>
      <c r="E286" s="17"/>
      <c r="F286" s="24"/>
      <c r="G286" s="24"/>
      <c r="H286" s="24"/>
      <c r="I286" s="17"/>
      <c r="J286" s="19">
        <f>+VLOOKUP(B286,Hoja1!$A$2:$D$202,2,FALSE)</f>
        <v>2275</v>
      </c>
      <c r="K286" s="18">
        <f t="shared" si="5"/>
        <v>2275</v>
      </c>
      <c r="M286" s="11"/>
    </row>
    <row r="287" spans="1:13" x14ac:dyDescent="0.25">
      <c r="A287" s="4"/>
      <c r="B287" s="17" t="s">
        <v>68</v>
      </c>
      <c r="C287" s="17"/>
      <c r="D287" s="24"/>
      <c r="E287" s="17"/>
      <c r="F287" s="24"/>
      <c r="G287" s="24"/>
      <c r="H287" s="24"/>
      <c r="I287" s="17"/>
      <c r="J287" s="19">
        <f>+VLOOKUP(B287,Hoja1!$A$2:$D$202,2,FALSE)</f>
        <v>386</v>
      </c>
      <c r="K287" s="18">
        <f t="shared" si="5"/>
        <v>386</v>
      </c>
      <c r="M287" s="11"/>
    </row>
    <row r="288" spans="1:13" x14ac:dyDescent="0.25">
      <c r="A288" s="4"/>
      <c r="B288" s="17" t="s">
        <v>70</v>
      </c>
      <c r="C288" s="17"/>
      <c r="D288" s="24"/>
      <c r="E288" s="17"/>
      <c r="F288" s="24"/>
      <c r="G288" s="24"/>
      <c r="H288" s="24"/>
      <c r="I288" s="17"/>
      <c r="J288" s="19">
        <f>+VLOOKUP(B288,Hoja1!$A$2:$D$202,2,FALSE)</f>
        <v>22962</v>
      </c>
      <c r="K288" s="18">
        <f t="shared" si="5"/>
        <v>22962</v>
      </c>
      <c r="M288" s="11"/>
    </row>
    <row r="289" spans="1:13" x14ac:dyDescent="0.25">
      <c r="A289" s="4"/>
      <c r="B289" s="17" t="s">
        <v>400</v>
      </c>
      <c r="C289" s="17"/>
      <c r="D289" s="24"/>
      <c r="E289" s="17"/>
      <c r="F289" s="24"/>
      <c r="G289" s="24"/>
      <c r="H289" s="24"/>
      <c r="I289" s="17"/>
      <c r="J289" s="19">
        <f>+VLOOKUP(B289,Hoja1!$A$2:$D$202,2,FALSE)</f>
        <v>3367144.21</v>
      </c>
      <c r="K289" s="18">
        <f t="shared" si="5"/>
        <v>3367144.21</v>
      </c>
      <c r="M289" s="11"/>
    </row>
    <row r="290" spans="1:13" ht="22.5" x14ac:dyDescent="0.25">
      <c r="A290" s="4"/>
      <c r="B290" s="17" t="s">
        <v>72</v>
      </c>
      <c r="C290" s="17"/>
      <c r="D290" s="24"/>
      <c r="E290" s="17"/>
      <c r="F290" s="24"/>
      <c r="G290" s="24"/>
      <c r="H290" s="24"/>
      <c r="I290" s="17"/>
      <c r="J290" s="19">
        <f>+VLOOKUP(B290,Hoja1!$A$2:$D$202,2,FALSE)</f>
        <v>138102</v>
      </c>
      <c r="K290" s="18">
        <f t="shared" si="5"/>
        <v>138102</v>
      </c>
      <c r="M290" s="11"/>
    </row>
    <row r="291" spans="1:13" x14ac:dyDescent="0.25">
      <c r="A291" s="4"/>
      <c r="B291" s="17" t="s">
        <v>343</v>
      </c>
      <c r="C291" s="17"/>
      <c r="D291" s="24"/>
      <c r="E291" s="17"/>
      <c r="F291" s="24"/>
      <c r="G291" s="24"/>
      <c r="H291" s="24"/>
      <c r="I291" s="17"/>
      <c r="J291" s="19">
        <f>+VLOOKUP(B291,Hoja1!$A$2:$D$202,2,FALSE)</f>
        <v>370123</v>
      </c>
      <c r="K291" s="18">
        <f t="shared" si="5"/>
        <v>370123</v>
      </c>
      <c r="M291" s="11"/>
    </row>
    <row r="292" spans="1:13" x14ac:dyDescent="0.25">
      <c r="A292" s="4"/>
      <c r="B292" s="17" t="s">
        <v>344</v>
      </c>
      <c r="C292" s="17"/>
      <c r="D292" s="24"/>
      <c r="E292" s="17"/>
      <c r="F292" s="24"/>
      <c r="G292" s="24"/>
      <c r="H292" s="24"/>
      <c r="I292" s="17"/>
      <c r="J292" s="19">
        <f>+VLOOKUP(B292,Hoja1!$A$2:$D$202,2,FALSE)</f>
        <v>1213465</v>
      </c>
      <c r="K292" s="18">
        <f t="shared" si="5"/>
        <v>1213465</v>
      </c>
      <c r="M292" s="11"/>
    </row>
    <row r="293" spans="1:13" ht="22.5" x14ac:dyDescent="0.25">
      <c r="A293" s="4"/>
      <c r="B293" s="17" t="s">
        <v>345</v>
      </c>
      <c r="C293" s="17"/>
      <c r="D293" s="24"/>
      <c r="E293" s="17"/>
      <c r="F293" s="24"/>
      <c r="G293" s="24"/>
      <c r="H293" s="24"/>
      <c r="I293" s="17"/>
      <c r="J293" s="19">
        <f>+VLOOKUP(B293,Hoja1!$A$2:$D$202,2,FALSE)</f>
        <v>1711.73</v>
      </c>
      <c r="K293" s="18">
        <f t="shared" si="5"/>
        <v>1711.73</v>
      </c>
      <c r="M293" s="11"/>
    </row>
    <row r="294" spans="1:13" ht="23.25" customHeight="1" x14ac:dyDescent="0.25">
      <c r="A294" s="4"/>
      <c r="B294" s="17" t="s">
        <v>346</v>
      </c>
      <c r="C294" s="17"/>
      <c r="D294" s="24"/>
      <c r="E294" s="17"/>
      <c r="F294" s="24"/>
      <c r="G294" s="24"/>
      <c r="H294" s="24"/>
      <c r="I294" s="17"/>
      <c r="J294" s="19">
        <f>+VLOOKUP(B294,Hoja1!$A$2:$D$202,2,FALSE)</f>
        <v>1539.41</v>
      </c>
      <c r="K294" s="18">
        <f t="shared" si="5"/>
        <v>1539.41</v>
      </c>
      <c r="M294" s="11"/>
    </row>
    <row r="295" spans="1:13" ht="21.75" customHeight="1" x14ac:dyDescent="0.25">
      <c r="A295" s="4"/>
      <c r="B295" s="17" t="s">
        <v>347</v>
      </c>
      <c r="C295" s="17"/>
      <c r="D295" s="24"/>
      <c r="E295" s="17"/>
      <c r="F295" s="24"/>
      <c r="G295" s="24"/>
      <c r="H295" s="24"/>
      <c r="I295" s="17"/>
      <c r="J295" s="19">
        <f>+VLOOKUP(B295,Hoja1!$A$2:$D$202,2,FALSE)</f>
        <v>135.52000000000001</v>
      </c>
      <c r="K295" s="18">
        <f t="shared" si="5"/>
        <v>135.52000000000001</v>
      </c>
      <c r="M295" s="11"/>
    </row>
    <row r="296" spans="1:13" ht="22.5" x14ac:dyDescent="0.25">
      <c r="A296" s="4"/>
      <c r="B296" s="17" t="s">
        <v>348</v>
      </c>
      <c r="C296" s="17"/>
      <c r="D296" s="24"/>
      <c r="E296" s="17"/>
      <c r="F296" s="24"/>
      <c r="G296" s="24"/>
      <c r="H296" s="24"/>
      <c r="I296" s="17"/>
      <c r="J296" s="19">
        <f>+VLOOKUP(B296,Hoja1!$A$2:$D$202,2,FALSE)</f>
        <v>1273.93</v>
      </c>
      <c r="K296" s="18">
        <f t="shared" si="5"/>
        <v>1273.93</v>
      </c>
      <c r="M296" s="11"/>
    </row>
    <row r="297" spans="1:13" ht="22.5" x14ac:dyDescent="0.25">
      <c r="A297" s="4"/>
      <c r="B297" s="17" t="s">
        <v>349</v>
      </c>
      <c r="C297" s="17"/>
      <c r="D297" s="24"/>
      <c r="E297" s="17"/>
      <c r="F297" s="24"/>
      <c r="G297" s="24"/>
      <c r="H297" s="24"/>
      <c r="I297" s="17"/>
      <c r="J297" s="19">
        <f>+VLOOKUP(B297,Hoja1!$A$2:$D$202,2,FALSE)</f>
        <v>84976.92</v>
      </c>
      <c r="K297" s="18">
        <f t="shared" si="5"/>
        <v>84976.92</v>
      </c>
      <c r="M297" s="11"/>
    </row>
    <row r="298" spans="1:13" ht="22.5" x14ac:dyDescent="0.25">
      <c r="A298" s="4"/>
      <c r="B298" s="17" t="s">
        <v>350</v>
      </c>
      <c r="C298" s="17"/>
      <c r="D298" s="24"/>
      <c r="E298" s="17"/>
      <c r="F298" s="24"/>
      <c r="G298" s="24"/>
      <c r="H298" s="24"/>
      <c r="I298" s="17"/>
      <c r="J298" s="19">
        <f>+VLOOKUP(B298,Hoja1!$A$2:$D$202,2,FALSE)</f>
        <v>9825.25</v>
      </c>
      <c r="K298" s="18">
        <f t="shared" si="5"/>
        <v>9825.25</v>
      </c>
      <c r="M298" s="11"/>
    </row>
    <row r="299" spans="1:13" ht="22.5" x14ac:dyDescent="0.25">
      <c r="A299" s="4"/>
      <c r="B299" s="17" t="s">
        <v>351</v>
      </c>
      <c r="C299" s="17"/>
      <c r="D299" s="24"/>
      <c r="E299" s="17"/>
      <c r="F299" s="24"/>
      <c r="G299" s="24"/>
      <c r="H299" s="24"/>
      <c r="I299" s="17"/>
      <c r="J299" s="19">
        <f>+VLOOKUP(B299,Hoja1!$A$2:$D$202,2,FALSE)</f>
        <v>37673.56</v>
      </c>
      <c r="K299" s="18">
        <f t="shared" si="5"/>
        <v>37673.56</v>
      </c>
      <c r="M299" s="11"/>
    </row>
    <row r="300" spans="1:13" ht="22.5" x14ac:dyDescent="0.25">
      <c r="A300" s="4"/>
      <c r="B300" s="17" t="s">
        <v>352</v>
      </c>
      <c r="C300" s="17"/>
      <c r="D300" s="24"/>
      <c r="E300" s="17"/>
      <c r="F300" s="24"/>
      <c r="G300" s="24"/>
      <c r="H300" s="24"/>
      <c r="I300" s="17"/>
      <c r="J300" s="19">
        <f>+VLOOKUP(B300,Hoja1!$A$2:$D$202,2,FALSE)</f>
        <v>988.68</v>
      </c>
      <c r="K300" s="18">
        <f t="shared" si="5"/>
        <v>988.68</v>
      </c>
      <c r="M300" s="11"/>
    </row>
    <row r="301" spans="1:13" ht="22.5" x14ac:dyDescent="0.25">
      <c r="A301" s="4"/>
      <c r="B301" s="17" t="s">
        <v>353</v>
      </c>
      <c r="C301" s="17"/>
      <c r="D301" s="24"/>
      <c r="E301" s="17"/>
      <c r="F301" s="24"/>
      <c r="G301" s="24"/>
      <c r="H301" s="24"/>
      <c r="I301" s="17"/>
      <c r="J301" s="19">
        <f>+VLOOKUP(B301,Hoja1!$A$2:$D$202,2,FALSE)</f>
        <v>106012.37</v>
      </c>
      <c r="K301" s="18">
        <f t="shared" si="5"/>
        <v>106012.37</v>
      </c>
      <c r="M301" s="11"/>
    </row>
    <row r="302" spans="1:13" x14ac:dyDescent="0.25">
      <c r="A302" s="4"/>
      <c r="B302" s="17" t="s">
        <v>55</v>
      </c>
      <c r="C302" s="17"/>
      <c r="D302" s="24"/>
      <c r="E302" s="17"/>
      <c r="F302" s="24"/>
      <c r="G302" s="24"/>
      <c r="H302" s="24"/>
      <c r="I302" s="17"/>
      <c r="J302" s="19">
        <f>+VLOOKUP(B302,Hoja1!$A$2:$D$202,2,FALSE)</f>
        <v>531</v>
      </c>
      <c r="K302" s="18">
        <f t="shared" si="5"/>
        <v>531</v>
      </c>
      <c r="M302" s="11"/>
    </row>
    <row r="303" spans="1:13" ht="22.5" x14ac:dyDescent="0.25">
      <c r="A303" s="4"/>
      <c r="B303" s="17" t="s">
        <v>77</v>
      </c>
      <c r="C303" s="17"/>
      <c r="D303" s="24"/>
      <c r="E303" s="17"/>
      <c r="F303" s="24"/>
      <c r="G303" s="24"/>
      <c r="H303" s="24"/>
      <c r="I303" s="17"/>
      <c r="J303" s="19">
        <f>+VLOOKUP(B303,Hoja1!$A$2:$D$202,2,FALSE)</f>
        <v>58813</v>
      </c>
      <c r="K303" s="18">
        <f t="shared" si="5"/>
        <v>58813</v>
      </c>
      <c r="M303" s="11"/>
    </row>
    <row r="304" spans="1:13" x14ac:dyDescent="0.25">
      <c r="A304" s="4"/>
      <c r="B304" s="17" t="s">
        <v>354</v>
      </c>
      <c r="C304" s="17"/>
      <c r="D304" s="24"/>
      <c r="E304" s="17"/>
      <c r="F304" s="24"/>
      <c r="G304" s="24"/>
      <c r="H304" s="24"/>
      <c r="I304" s="17"/>
      <c r="J304" s="19">
        <f>+VLOOKUP(B304,Hoja1!$A$2:$D$202,2,FALSE)</f>
        <v>2749.65</v>
      </c>
      <c r="K304" s="18">
        <f t="shared" si="5"/>
        <v>2749.65</v>
      </c>
      <c r="M304" s="11"/>
    </row>
    <row r="305" spans="1:13" ht="22.5" x14ac:dyDescent="0.25">
      <c r="A305" s="4"/>
      <c r="B305" s="17" t="s">
        <v>56</v>
      </c>
      <c r="C305" s="17"/>
      <c r="D305" s="24"/>
      <c r="E305" s="17"/>
      <c r="F305" s="24"/>
      <c r="G305" s="24"/>
      <c r="H305" s="24"/>
      <c r="I305" s="17"/>
      <c r="J305" s="19">
        <f>+VLOOKUP(B305,Hoja1!$A$2:$D$202,2,FALSE)</f>
        <v>4191.7700000000004</v>
      </c>
      <c r="K305" s="18">
        <f t="shared" si="5"/>
        <v>4191.7700000000004</v>
      </c>
      <c r="M305" s="11"/>
    </row>
    <row r="306" spans="1:13" ht="22.5" x14ac:dyDescent="0.25">
      <c r="A306" s="4"/>
      <c r="B306" s="17" t="s">
        <v>355</v>
      </c>
      <c r="C306" s="17"/>
      <c r="D306" s="24"/>
      <c r="E306" s="17"/>
      <c r="F306" s="24"/>
      <c r="G306" s="24"/>
      <c r="H306" s="24"/>
      <c r="I306" s="17"/>
      <c r="J306" s="19">
        <f>+VLOOKUP(B306,Hoja1!$A$2:$D$202,2,FALSE)</f>
        <v>819.93</v>
      </c>
      <c r="K306" s="18">
        <f t="shared" si="5"/>
        <v>819.93</v>
      </c>
      <c r="M306" s="11"/>
    </row>
    <row r="307" spans="1:13" ht="22.5" x14ac:dyDescent="0.25">
      <c r="A307" s="4"/>
      <c r="B307" s="17" t="s">
        <v>356</v>
      </c>
      <c r="C307" s="17"/>
      <c r="D307" s="24"/>
      <c r="E307" s="17"/>
      <c r="F307" s="24"/>
      <c r="G307" s="24"/>
      <c r="H307" s="24"/>
      <c r="I307" s="17"/>
      <c r="J307" s="19">
        <f>+VLOOKUP(B307,Hoja1!$A$2:$D$202,2,FALSE)</f>
        <v>1130.53</v>
      </c>
      <c r="K307" s="18">
        <f t="shared" si="5"/>
        <v>1130.53</v>
      </c>
      <c r="M307" s="11"/>
    </row>
    <row r="308" spans="1:13" ht="22.5" x14ac:dyDescent="0.25">
      <c r="A308" s="4"/>
      <c r="B308" s="17" t="s">
        <v>357</v>
      </c>
      <c r="C308" s="17"/>
      <c r="D308" s="24"/>
      <c r="E308" s="17"/>
      <c r="F308" s="24"/>
      <c r="G308" s="24"/>
      <c r="H308" s="24"/>
      <c r="I308" s="17"/>
      <c r="J308" s="19">
        <f>+VLOOKUP(B308,Hoja1!$A$2:$D$202,2,FALSE)</f>
        <v>114</v>
      </c>
      <c r="K308" s="18">
        <f t="shared" si="5"/>
        <v>114</v>
      </c>
      <c r="M308" s="11"/>
    </row>
    <row r="309" spans="1:13" ht="22.5" x14ac:dyDescent="0.25">
      <c r="A309" s="4"/>
      <c r="B309" s="17" t="s">
        <v>358</v>
      </c>
      <c r="C309" s="17"/>
      <c r="D309" s="24"/>
      <c r="E309" s="17"/>
      <c r="F309" s="24"/>
      <c r="G309" s="24"/>
      <c r="H309" s="24"/>
      <c r="I309" s="17"/>
      <c r="J309" s="19">
        <f>+VLOOKUP(B309,Hoja1!$A$2:$D$202,2,FALSE)</f>
        <v>9163.94</v>
      </c>
      <c r="K309" s="18">
        <f t="shared" si="5"/>
        <v>9163.94</v>
      </c>
      <c r="M309" s="11"/>
    </row>
    <row r="310" spans="1:13" x14ac:dyDescent="0.25">
      <c r="A310" s="4"/>
      <c r="B310" s="17" t="s">
        <v>227</v>
      </c>
      <c r="C310" s="17"/>
      <c r="D310" s="24"/>
      <c r="E310" s="17"/>
      <c r="F310" s="24"/>
      <c r="G310" s="24"/>
      <c r="H310" s="24"/>
      <c r="I310" s="17"/>
      <c r="J310" s="19">
        <f>+VLOOKUP(B310,Hoja1!$A$2:$D$202,2,FALSE)</f>
        <v>15365</v>
      </c>
      <c r="K310" s="18">
        <f t="shared" si="5"/>
        <v>15365</v>
      </c>
      <c r="M310" s="11"/>
    </row>
    <row r="311" spans="1:13" x14ac:dyDescent="0.25">
      <c r="A311" s="4"/>
      <c r="B311" s="17" t="s">
        <v>359</v>
      </c>
      <c r="C311" s="17"/>
      <c r="D311" s="24"/>
      <c r="E311" s="17"/>
      <c r="F311" s="24"/>
      <c r="G311" s="24"/>
      <c r="H311" s="24"/>
      <c r="I311" s="17"/>
      <c r="J311" s="19">
        <f>+VLOOKUP(B311,Hoja1!$A$2:$D$202,2,FALSE)</f>
        <v>1270.03</v>
      </c>
      <c r="K311" s="18">
        <f t="shared" si="5"/>
        <v>1270.03</v>
      </c>
      <c r="M311" s="11"/>
    </row>
    <row r="312" spans="1:13" x14ac:dyDescent="0.25">
      <c r="A312" s="4"/>
      <c r="B312" s="17" t="s">
        <v>85</v>
      </c>
      <c r="C312" s="17"/>
      <c r="D312" s="24"/>
      <c r="E312" s="17"/>
      <c r="F312" s="24"/>
      <c r="G312" s="24"/>
      <c r="H312" s="24"/>
      <c r="I312" s="17"/>
      <c r="J312" s="19">
        <f>+VLOOKUP(B312,Hoja1!$A$2:$D$202,2,FALSE)</f>
        <v>16132</v>
      </c>
      <c r="K312" s="18">
        <f t="shared" si="5"/>
        <v>16132</v>
      </c>
      <c r="M312" s="11"/>
    </row>
    <row r="313" spans="1:13" ht="22.5" x14ac:dyDescent="0.25">
      <c r="A313" s="4"/>
      <c r="B313" s="17" t="s">
        <v>86</v>
      </c>
      <c r="C313" s="17"/>
      <c r="D313" s="24"/>
      <c r="E313" s="17"/>
      <c r="F313" s="24"/>
      <c r="G313" s="24"/>
      <c r="H313" s="24"/>
      <c r="I313" s="17"/>
      <c r="J313" s="19">
        <f>+VLOOKUP(B313,Hoja1!$A$2:$D$202,2,FALSE)</f>
        <v>4306</v>
      </c>
      <c r="K313" s="18">
        <f t="shared" si="5"/>
        <v>4306</v>
      </c>
      <c r="M313" s="11"/>
    </row>
    <row r="314" spans="1:13" ht="22.5" x14ac:dyDescent="0.25">
      <c r="A314" s="4"/>
      <c r="B314" s="17" t="s">
        <v>87</v>
      </c>
      <c r="C314" s="17"/>
      <c r="D314" s="24"/>
      <c r="E314" s="17"/>
      <c r="F314" s="24"/>
      <c r="G314" s="24"/>
      <c r="H314" s="24"/>
      <c r="I314" s="17"/>
      <c r="J314" s="19">
        <f>+VLOOKUP(B314,Hoja1!$A$2:$D$202,2,FALSE)</f>
        <v>2586567.5099999998</v>
      </c>
      <c r="K314" s="18">
        <f t="shared" si="5"/>
        <v>2586567.5099999998</v>
      </c>
      <c r="M314" s="11"/>
    </row>
    <row r="315" spans="1:13" ht="22.5" x14ac:dyDescent="0.25">
      <c r="A315" s="4"/>
      <c r="B315" s="17" t="s">
        <v>360</v>
      </c>
      <c r="C315" s="17"/>
      <c r="D315" s="24"/>
      <c r="E315" s="17"/>
      <c r="F315" s="24"/>
      <c r="G315" s="24"/>
      <c r="H315" s="24"/>
      <c r="I315" s="17"/>
      <c r="J315" s="19">
        <f>+VLOOKUP(B315,Hoja1!$A$2:$D$202,2,FALSE)</f>
        <v>41589</v>
      </c>
      <c r="K315" s="18">
        <f t="shared" si="5"/>
        <v>41589</v>
      </c>
      <c r="M315" s="11"/>
    </row>
    <row r="316" spans="1:13" ht="22.5" x14ac:dyDescent="0.25">
      <c r="A316" s="4"/>
      <c r="B316" s="17" t="s">
        <v>361</v>
      </c>
      <c r="C316" s="17"/>
      <c r="D316" s="24"/>
      <c r="E316" s="17"/>
      <c r="F316" s="24"/>
      <c r="G316" s="24"/>
      <c r="H316" s="24"/>
      <c r="I316" s="17"/>
      <c r="J316" s="19">
        <f>+VLOOKUP(B316,Hoja1!$A$2:$D$202,2,FALSE)</f>
        <v>378697</v>
      </c>
      <c r="K316" s="18">
        <f t="shared" si="5"/>
        <v>378697</v>
      </c>
      <c r="M316" s="11"/>
    </row>
    <row r="317" spans="1:13" x14ac:dyDescent="0.25">
      <c r="A317" s="4"/>
      <c r="B317" s="17" t="s">
        <v>401</v>
      </c>
      <c r="C317" s="17"/>
      <c r="D317" s="24"/>
      <c r="E317" s="17"/>
      <c r="F317" s="24"/>
      <c r="G317" s="24"/>
      <c r="H317" s="24"/>
      <c r="I317" s="17"/>
      <c r="J317" s="19">
        <f>+VLOOKUP(B317,Hoja1!$A$2:$D$202,2,FALSE)</f>
        <v>2341027.1800000002</v>
      </c>
      <c r="K317" s="18">
        <f t="shared" si="5"/>
        <v>2341027.1800000002</v>
      </c>
      <c r="M317" s="11"/>
    </row>
    <row r="318" spans="1:13" x14ac:dyDescent="0.25">
      <c r="A318" s="4"/>
      <c r="B318" s="17" t="s">
        <v>89</v>
      </c>
      <c r="C318" s="17"/>
      <c r="D318" s="24"/>
      <c r="E318" s="17"/>
      <c r="F318" s="24"/>
      <c r="G318" s="24"/>
      <c r="H318" s="24"/>
      <c r="I318" s="17"/>
      <c r="J318" s="19">
        <f>+VLOOKUP(B318,Hoja1!$A$2:$D$202,2,FALSE)</f>
        <v>13517</v>
      </c>
      <c r="K318" s="18">
        <f t="shared" si="5"/>
        <v>13517</v>
      </c>
      <c r="M318" s="11"/>
    </row>
    <row r="319" spans="1:13" x14ac:dyDescent="0.25">
      <c r="A319" s="4"/>
      <c r="B319" s="17" t="s">
        <v>58</v>
      </c>
      <c r="C319" s="17"/>
      <c r="D319" s="24"/>
      <c r="E319" s="17"/>
      <c r="F319" s="24"/>
      <c r="G319" s="24"/>
      <c r="H319" s="24"/>
      <c r="I319" s="17"/>
      <c r="J319" s="19">
        <f>+VLOOKUP(B319,Hoja1!$A$2:$D$202,2,FALSE)</f>
        <v>9958.44</v>
      </c>
      <c r="K319" s="18">
        <f t="shared" si="5"/>
        <v>9958.44</v>
      </c>
      <c r="M319" s="11"/>
    </row>
    <row r="320" spans="1:13" x14ac:dyDescent="0.25">
      <c r="A320" s="4"/>
      <c r="B320" s="17" t="s">
        <v>92</v>
      </c>
      <c r="C320" s="17"/>
      <c r="D320" s="24"/>
      <c r="E320" s="17"/>
      <c r="F320" s="24"/>
      <c r="G320" s="24"/>
      <c r="H320" s="24"/>
      <c r="I320" s="17"/>
      <c r="J320" s="19">
        <f>+VLOOKUP(B320,Hoja1!$A$2:$D$202,2,FALSE)</f>
        <v>112815.97</v>
      </c>
      <c r="K320" s="18">
        <f t="shared" si="5"/>
        <v>112815.97</v>
      </c>
      <c r="M320" s="11"/>
    </row>
    <row r="321" spans="1:13" ht="22.5" x14ac:dyDescent="0.25">
      <c r="A321" s="4"/>
      <c r="B321" s="17" t="s">
        <v>362</v>
      </c>
      <c r="C321" s="17"/>
      <c r="D321" s="24"/>
      <c r="E321" s="17"/>
      <c r="F321" s="24"/>
      <c r="G321" s="24"/>
      <c r="H321" s="24"/>
      <c r="I321" s="17"/>
      <c r="J321" s="19">
        <f>+VLOOKUP(B321,Hoja1!$A$2:$D$202,2,FALSE)</f>
        <v>6986.63</v>
      </c>
      <c r="K321" s="18">
        <f t="shared" si="5"/>
        <v>6986.63</v>
      </c>
      <c r="M321" s="11"/>
    </row>
    <row r="322" spans="1:13" ht="22.5" x14ac:dyDescent="0.25">
      <c r="A322" s="4"/>
      <c r="B322" s="17" t="s">
        <v>96</v>
      </c>
      <c r="C322" s="17"/>
      <c r="D322" s="24"/>
      <c r="E322" s="17"/>
      <c r="F322" s="24"/>
      <c r="G322" s="24"/>
      <c r="H322" s="24"/>
      <c r="I322" s="17"/>
      <c r="J322" s="19">
        <f>+VLOOKUP(B322,Hoja1!$A$2:$D$202,2,FALSE)</f>
        <v>162</v>
      </c>
      <c r="K322" s="18">
        <f t="shared" si="5"/>
        <v>162</v>
      </c>
      <c r="M322" s="11"/>
    </row>
    <row r="323" spans="1:13" ht="22.5" x14ac:dyDescent="0.25">
      <c r="A323" s="4"/>
      <c r="B323" s="17" t="s">
        <v>363</v>
      </c>
      <c r="C323" s="17"/>
      <c r="D323" s="24"/>
      <c r="E323" s="17"/>
      <c r="F323" s="24"/>
      <c r="G323" s="24"/>
      <c r="H323" s="24"/>
      <c r="I323" s="17"/>
      <c r="J323" s="19">
        <f>+VLOOKUP(B323,Hoja1!$A$2:$D$202,2,FALSE)</f>
        <v>5385.13</v>
      </c>
      <c r="K323" s="18">
        <f t="shared" si="5"/>
        <v>5385.13</v>
      </c>
      <c r="M323" s="11"/>
    </row>
    <row r="324" spans="1:13" ht="22.5" x14ac:dyDescent="0.25">
      <c r="A324" s="4"/>
      <c r="B324" s="17" t="s">
        <v>364</v>
      </c>
      <c r="C324" s="17"/>
      <c r="D324" s="24"/>
      <c r="E324" s="17"/>
      <c r="F324" s="24"/>
      <c r="G324" s="24"/>
      <c r="H324" s="24"/>
      <c r="I324" s="17"/>
      <c r="J324" s="19">
        <f>+VLOOKUP(B324,Hoja1!$A$2:$D$202,2,FALSE)</f>
        <v>2848.36</v>
      </c>
      <c r="K324" s="18">
        <f t="shared" si="5"/>
        <v>2848.36</v>
      </c>
      <c r="M324" s="11"/>
    </row>
    <row r="325" spans="1:13" ht="22.5" x14ac:dyDescent="0.25">
      <c r="A325" s="4"/>
      <c r="B325" s="17" t="s">
        <v>365</v>
      </c>
      <c r="C325" s="17"/>
      <c r="D325" s="24"/>
      <c r="E325" s="17"/>
      <c r="F325" s="24"/>
      <c r="G325" s="24"/>
      <c r="H325" s="24"/>
      <c r="I325" s="17"/>
      <c r="J325" s="19">
        <f>+VLOOKUP(B325,Hoja1!$A$2:$D$202,2,FALSE)</f>
        <v>16835.740000000002</v>
      </c>
      <c r="K325" s="18">
        <f t="shared" si="5"/>
        <v>16835.740000000002</v>
      </c>
      <c r="M325" s="11"/>
    </row>
    <row r="326" spans="1:13" ht="22.5" x14ac:dyDescent="0.25">
      <c r="A326" s="4"/>
      <c r="B326" s="17" t="s">
        <v>366</v>
      </c>
      <c r="C326" s="17"/>
      <c r="D326" s="24"/>
      <c r="E326" s="17"/>
      <c r="F326" s="24"/>
      <c r="G326" s="24"/>
      <c r="H326" s="24"/>
      <c r="I326" s="17"/>
      <c r="J326" s="19">
        <f>+VLOOKUP(B326,Hoja1!$A$2:$D$202,2,FALSE)</f>
        <v>5558.12</v>
      </c>
      <c r="K326" s="18">
        <f t="shared" si="5"/>
        <v>5558.12</v>
      </c>
      <c r="M326" s="11"/>
    </row>
    <row r="327" spans="1:13" ht="22.5" x14ac:dyDescent="0.25">
      <c r="A327" s="4"/>
      <c r="B327" s="17" t="s">
        <v>97</v>
      </c>
      <c r="C327" s="17"/>
      <c r="D327" s="24"/>
      <c r="E327" s="17"/>
      <c r="F327" s="24"/>
      <c r="G327" s="24"/>
      <c r="H327" s="24"/>
      <c r="I327" s="17"/>
      <c r="J327" s="19">
        <f>+VLOOKUP(B327,Hoja1!$A$2:$D$202,2,FALSE)</f>
        <v>32126</v>
      </c>
      <c r="K327" s="18">
        <f t="shared" si="5"/>
        <v>32126</v>
      </c>
      <c r="M327" s="11"/>
    </row>
    <row r="328" spans="1:13" ht="22.5" x14ac:dyDescent="0.25">
      <c r="A328" s="4"/>
      <c r="B328" s="17" t="s">
        <v>402</v>
      </c>
      <c r="C328" s="17"/>
      <c r="D328" s="24"/>
      <c r="E328" s="17"/>
      <c r="F328" s="24"/>
      <c r="G328" s="24"/>
      <c r="H328" s="24"/>
      <c r="I328" s="17"/>
      <c r="J328" s="19">
        <f>+VLOOKUP(B328,Hoja1!$A$2:$D$202,2,FALSE)</f>
        <v>919338</v>
      </c>
      <c r="K328" s="18">
        <f t="shared" si="5"/>
        <v>919338</v>
      </c>
      <c r="M328" s="11"/>
    </row>
    <row r="329" spans="1:13" ht="22.5" x14ac:dyDescent="0.25">
      <c r="A329" s="4"/>
      <c r="B329" s="17" t="s">
        <v>98</v>
      </c>
      <c r="C329" s="17"/>
      <c r="D329" s="24"/>
      <c r="E329" s="17"/>
      <c r="F329" s="24"/>
      <c r="G329" s="24"/>
      <c r="H329" s="24"/>
      <c r="I329" s="17"/>
      <c r="J329" s="19">
        <f>+VLOOKUP(B329,Hoja1!$A$2:$D$202,2,FALSE)</f>
        <v>7392178.9900000002</v>
      </c>
      <c r="K329" s="18">
        <f t="shared" si="5"/>
        <v>7392178.9900000002</v>
      </c>
      <c r="M329" s="11"/>
    </row>
    <row r="330" spans="1:13" ht="25.5" customHeight="1" x14ac:dyDescent="0.25">
      <c r="A330" s="4"/>
      <c r="B330" s="17" t="s">
        <v>403</v>
      </c>
      <c r="C330" s="17"/>
      <c r="D330" s="24"/>
      <c r="E330" s="17"/>
      <c r="F330" s="24"/>
      <c r="G330" s="24"/>
      <c r="H330" s="24"/>
      <c r="I330" s="17"/>
      <c r="J330" s="19">
        <f>+VLOOKUP(B330,Hoja1!$A$2:$D$202,2,FALSE)</f>
        <v>204502</v>
      </c>
      <c r="K330" s="18">
        <f t="shared" si="5"/>
        <v>204502</v>
      </c>
      <c r="M330" s="11"/>
    </row>
    <row r="331" spans="1:13" ht="22.5" x14ac:dyDescent="0.25">
      <c r="A331" s="4"/>
      <c r="B331" s="17" t="s">
        <v>367</v>
      </c>
      <c r="C331" s="17"/>
      <c r="D331" s="24"/>
      <c r="E331" s="17"/>
      <c r="F331" s="24"/>
      <c r="G331" s="24"/>
      <c r="H331" s="24"/>
      <c r="I331" s="17"/>
      <c r="J331" s="19">
        <f>+VLOOKUP(B331,Hoja1!$A$2:$D$202,2,FALSE)</f>
        <v>6239.86</v>
      </c>
      <c r="K331" s="18">
        <f t="shared" si="5"/>
        <v>6239.86</v>
      </c>
      <c r="M331" s="11"/>
    </row>
    <row r="332" spans="1:13" x14ac:dyDescent="0.25">
      <c r="A332" s="4"/>
      <c r="B332" s="17" t="s">
        <v>46</v>
      </c>
      <c r="C332" s="17"/>
      <c r="D332" s="24"/>
      <c r="E332" s="17"/>
      <c r="F332" s="24"/>
      <c r="G332" s="24"/>
      <c r="H332" s="24"/>
      <c r="I332" s="17"/>
      <c r="J332" s="19">
        <f>+VLOOKUP(B332,Hoja1!$A$2:$D$202,2,FALSE)</f>
        <v>92350.45</v>
      </c>
      <c r="K332" s="18">
        <f t="shared" si="5"/>
        <v>92350.45</v>
      </c>
      <c r="M332" s="11"/>
    </row>
    <row r="333" spans="1:13" x14ac:dyDescent="0.25">
      <c r="A333" s="4"/>
      <c r="B333" s="17" t="s">
        <v>47</v>
      </c>
      <c r="C333" s="17"/>
      <c r="D333" s="24"/>
      <c r="E333" s="17"/>
      <c r="F333" s="24"/>
      <c r="G333" s="24"/>
      <c r="H333" s="24"/>
      <c r="I333" s="17"/>
      <c r="J333" s="19">
        <f>+VLOOKUP(B333,Hoja1!$A$2:$D$202,2,FALSE)</f>
        <v>34431.769999999997</v>
      </c>
      <c r="K333" s="18">
        <f t="shared" si="5"/>
        <v>34431.769999999997</v>
      </c>
      <c r="M333" s="11"/>
    </row>
    <row r="334" spans="1:13" ht="22.5" x14ac:dyDescent="0.25">
      <c r="A334" s="4"/>
      <c r="B334" s="17" t="s">
        <v>48</v>
      </c>
      <c r="C334" s="17"/>
      <c r="D334" s="24"/>
      <c r="E334" s="17"/>
      <c r="F334" s="24"/>
      <c r="G334" s="24"/>
      <c r="H334" s="24"/>
      <c r="I334" s="17"/>
      <c r="J334" s="19">
        <f>+VLOOKUP(B334,Hoja1!$A$2:$D$202,2,FALSE)</f>
        <v>376.26</v>
      </c>
      <c r="K334" s="18">
        <f t="shared" ref="K334:K349" si="6">+D334+F334+H334+J334</f>
        <v>376.26</v>
      </c>
      <c r="M334" s="11"/>
    </row>
    <row r="335" spans="1:13" ht="24" customHeight="1" x14ac:dyDescent="0.25">
      <c r="A335" s="4"/>
      <c r="B335" s="17" t="s">
        <v>102</v>
      </c>
      <c r="C335" s="17"/>
      <c r="D335" s="24"/>
      <c r="E335" s="17"/>
      <c r="F335" s="24"/>
      <c r="G335" s="24"/>
      <c r="H335" s="24"/>
      <c r="I335" s="17"/>
      <c r="J335" s="19">
        <f>+VLOOKUP(B335,Hoja1!$A$2:$D$202,2,FALSE)</f>
        <v>696</v>
      </c>
      <c r="K335" s="18">
        <f t="shared" si="6"/>
        <v>696</v>
      </c>
      <c r="M335" s="11"/>
    </row>
    <row r="336" spans="1:13" x14ac:dyDescent="0.25">
      <c r="A336" s="4"/>
      <c r="B336" s="17" t="s">
        <v>103</v>
      </c>
      <c r="C336" s="17"/>
      <c r="D336" s="24"/>
      <c r="E336" s="17"/>
      <c r="F336" s="24"/>
      <c r="G336" s="24"/>
      <c r="H336" s="24"/>
      <c r="I336" s="17"/>
      <c r="J336" s="19">
        <f>+VLOOKUP(B336,Hoja1!$A$2:$D$202,2,FALSE)</f>
        <v>696</v>
      </c>
      <c r="K336" s="18">
        <f t="shared" si="6"/>
        <v>696</v>
      </c>
      <c r="M336" s="11"/>
    </row>
    <row r="337" spans="1:13" ht="22.5" x14ac:dyDescent="0.25">
      <c r="A337" s="4"/>
      <c r="B337" s="17" t="s">
        <v>405</v>
      </c>
      <c r="C337" s="17"/>
      <c r="D337" s="24"/>
      <c r="E337" s="17"/>
      <c r="F337" s="24"/>
      <c r="G337" s="24"/>
      <c r="H337" s="24"/>
      <c r="I337" s="17"/>
      <c r="J337" s="19">
        <f>+VLOOKUP(B337,Hoja1!$A$2:$D$202,2,FALSE)</f>
        <v>4238563.05</v>
      </c>
      <c r="K337" s="18">
        <f t="shared" si="6"/>
        <v>4238563.05</v>
      </c>
      <c r="M337" s="11"/>
    </row>
    <row r="338" spans="1:13" ht="22.5" x14ac:dyDescent="0.25">
      <c r="A338" s="4"/>
      <c r="B338" s="17" t="s">
        <v>52</v>
      </c>
      <c r="C338" s="17"/>
      <c r="D338" s="24"/>
      <c r="E338" s="17"/>
      <c r="F338" s="24"/>
      <c r="G338" s="24"/>
      <c r="H338" s="24"/>
      <c r="I338" s="17"/>
      <c r="J338" s="19">
        <f>+VLOOKUP(B338,Hoja1!$A$2:$D$202,2,FALSE)</f>
        <v>14842.27</v>
      </c>
      <c r="K338" s="18">
        <f t="shared" si="6"/>
        <v>14842.27</v>
      </c>
      <c r="M338" s="11"/>
    </row>
    <row r="339" spans="1:13" ht="22.5" x14ac:dyDescent="0.25">
      <c r="A339" s="4"/>
      <c r="B339" s="17" t="s">
        <v>406</v>
      </c>
      <c r="C339" s="17"/>
      <c r="D339" s="24"/>
      <c r="E339" s="17"/>
      <c r="F339" s="24"/>
      <c r="G339" s="24"/>
      <c r="H339" s="24"/>
      <c r="I339" s="17"/>
      <c r="J339" s="19">
        <f>+VLOOKUP(B339,Hoja1!$A$2:$D$202,2,FALSE)</f>
        <v>591.83000000000004</v>
      </c>
      <c r="K339" s="18">
        <f t="shared" si="6"/>
        <v>591.83000000000004</v>
      </c>
      <c r="M339" s="11"/>
    </row>
    <row r="340" spans="1:13" ht="25.5" customHeight="1" x14ac:dyDescent="0.25">
      <c r="A340" s="4"/>
      <c r="B340" s="17" t="s">
        <v>104</v>
      </c>
      <c r="C340" s="17"/>
      <c r="D340" s="24"/>
      <c r="E340" s="17"/>
      <c r="F340" s="24"/>
      <c r="G340" s="24"/>
      <c r="H340" s="24"/>
      <c r="I340" s="17"/>
      <c r="J340" s="19">
        <f>+VLOOKUP(B340,Hoja1!$A$2:$D$202,2,FALSE)</f>
        <v>82377.83</v>
      </c>
      <c r="K340" s="18">
        <f t="shared" si="6"/>
        <v>82377.83</v>
      </c>
      <c r="M340" s="11"/>
    </row>
    <row r="341" spans="1:13" x14ac:dyDescent="0.25">
      <c r="B341" s="17" t="s">
        <v>448</v>
      </c>
      <c r="C341" s="17"/>
      <c r="D341" s="24"/>
      <c r="E341" s="17"/>
      <c r="F341" s="24"/>
      <c r="G341" s="24"/>
      <c r="H341" s="24"/>
      <c r="I341" s="17"/>
      <c r="J341" s="19">
        <f>+VLOOKUP(B341,Hoja1!$A$2:$D$202,2,FALSE)</f>
        <v>2621880.91</v>
      </c>
      <c r="K341" s="18">
        <f t="shared" si="6"/>
        <v>2621880.91</v>
      </c>
      <c r="M341" s="11"/>
    </row>
    <row r="342" spans="1:13" ht="22.5" x14ac:dyDescent="0.25">
      <c r="B342" s="17" t="s">
        <v>229</v>
      </c>
      <c r="C342" s="17"/>
      <c r="D342" s="24"/>
      <c r="E342" s="17"/>
      <c r="F342" s="24"/>
      <c r="G342" s="24"/>
      <c r="H342" s="24"/>
      <c r="I342" s="17"/>
      <c r="J342" s="19">
        <f>+VLOOKUP(B342,Hoja1!$A$2:$D$202,2,FALSE)</f>
        <v>4121</v>
      </c>
      <c r="K342" s="18">
        <f t="shared" si="6"/>
        <v>4121</v>
      </c>
      <c r="M342" s="11"/>
    </row>
    <row r="343" spans="1:13" ht="22.5" x14ac:dyDescent="0.25">
      <c r="B343" s="17" t="s">
        <v>449</v>
      </c>
      <c r="C343" s="17"/>
      <c r="D343" s="24"/>
      <c r="E343" s="17"/>
      <c r="F343" s="24"/>
      <c r="G343" s="24"/>
      <c r="H343" s="24"/>
      <c r="I343" s="17"/>
      <c r="J343" s="19">
        <f>+VLOOKUP(B343,Hoja1!$A$2:$D$202,2,FALSE)</f>
        <v>49799.68</v>
      </c>
      <c r="K343" s="18">
        <f t="shared" si="6"/>
        <v>49799.68</v>
      </c>
      <c r="M343" s="11"/>
    </row>
    <row r="344" spans="1:13" ht="22.5" x14ac:dyDescent="0.25">
      <c r="B344" s="17" t="s">
        <v>230</v>
      </c>
      <c r="D344" s="24"/>
      <c r="E344" s="17"/>
      <c r="F344" s="24"/>
      <c r="G344" s="24"/>
      <c r="H344" s="24"/>
      <c r="I344" s="17"/>
      <c r="J344" s="19">
        <f>+VLOOKUP(B344,Hoja1!$A$2:$D$202,2,FALSE)</f>
        <v>106644</v>
      </c>
      <c r="K344" s="18">
        <f t="shared" si="6"/>
        <v>106644</v>
      </c>
      <c r="M344" s="11"/>
    </row>
    <row r="345" spans="1:13" x14ac:dyDescent="0.25">
      <c r="B345" s="17" t="s">
        <v>450</v>
      </c>
      <c r="C345" s="17"/>
      <c r="D345" s="24"/>
      <c r="E345" s="17"/>
      <c r="F345" s="24"/>
      <c r="G345" s="24"/>
      <c r="H345" s="24"/>
      <c r="I345" s="17"/>
      <c r="J345" s="19">
        <f>+VLOOKUP(B345,Hoja1!$A$2:$D$202,2,FALSE)</f>
        <v>1032509.17</v>
      </c>
      <c r="K345" s="18">
        <f t="shared" si="6"/>
        <v>1032509.17</v>
      </c>
      <c r="M345" s="11"/>
    </row>
    <row r="346" spans="1:13" x14ac:dyDescent="0.25">
      <c r="B346" s="17" t="s">
        <v>451</v>
      </c>
      <c r="C346" s="17"/>
      <c r="D346" s="24"/>
      <c r="E346" s="17"/>
      <c r="F346" s="24"/>
      <c r="G346" s="24"/>
      <c r="H346" s="24"/>
      <c r="I346" s="17"/>
      <c r="J346" s="19">
        <f>+VLOOKUP(B346,Hoja1!$A$2:$D$202,2,FALSE)</f>
        <v>81905</v>
      </c>
      <c r="K346" s="18">
        <f t="shared" si="6"/>
        <v>81905</v>
      </c>
      <c r="M346" s="11"/>
    </row>
    <row r="347" spans="1:13" x14ac:dyDescent="0.25">
      <c r="B347" s="17" t="s">
        <v>452</v>
      </c>
      <c r="C347" s="17"/>
      <c r="D347" s="24"/>
      <c r="E347" s="17"/>
      <c r="F347" s="24"/>
      <c r="G347" s="24"/>
      <c r="H347" s="24"/>
      <c r="I347" s="17"/>
      <c r="J347" s="19">
        <f>+VLOOKUP(B347,Hoja1!$A$2:$D$202,2,FALSE)</f>
        <v>122447.09</v>
      </c>
      <c r="K347" s="18">
        <f t="shared" si="6"/>
        <v>122447.09</v>
      </c>
      <c r="M347" s="11"/>
    </row>
    <row r="348" spans="1:13" ht="22.5" x14ac:dyDescent="0.25">
      <c r="B348" s="17" t="s">
        <v>454</v>
      </c>
      <c r="C348" s="17"/>
      <c r="D348" s="24"/>
      <c r="E348" s="17"/>
      <c r="F348" s="24"/>
      <c r="G348" s="24"/>
      <c r="H348" s="24"/>
      <c r="I348" s="17"/>
      <c r="J348" s="19">
        <f>+VLOOKUP(B348,Hoja1!$A$2:$D$202,2,FALSE)</f>
        <v>48114</v>
      </c>
      <c r="K348" s="18">
        <f t="shared" si="6"/>
        <v>48114</v>
      </c>
      <c r="M348" s="11"/>
    </row>
    <row r="349" spans="1:13" ht="22.5" x14ac:dyDescent="0.25">
      <c r="B349" s="17" t="s">
        <v>455</v>
      </c>
      <c r="C349" s="17"/>
      <c r="D349" s="24"/>
      <c r="E349" s="17"/>
      <c r="F349" s="24"/>
      <c r="G349" s="24"/>
      <c r="H349" s="24"/>
      <c r="I349" s="17"/>
      <c r="J349" s="19">
        <f>+VLOOKUP(B349,Hoja1!$A$2:$D$202,2,FALSE)</f>
        <v>57637.01</v>
      </c>
      <c r="K349" s="18">
        <f t="shared" si="6"/>
        <v>57637.01</v>
      </c>
      <c r="M349" s="11"/>
    </row>
    <row r="350" spans="1:13" ht="15.75" thickBot="1" x14ac:dyDescent="0.3">
      <c r="C350" s="17"/>
      <c r="D350" s="24"/>
      <c r="E350" s="17"/>
      <c r="F350" s="24"/>
      <c r="G350" s="24"/>
      <c r="H350" s="24"/>
      <c r="I350" s="17"/>
      <c r="J350" s="19"/>
      <c r="K350" s="18"/>
      <c r="M350" s="11"/>
    </row>
    <row r="351" spans="1:13" ht="16.5" thickTop="1" thickBot="1" x14ac:dyDescent="0.3">
      <c r="A351" s="22"/>
      <c r="B351" s="22" t="s">
        <v>59</v>
      </c>
      <c r="C351" s="23"/>
      <c r="D351" s="23">
        <f>+D12+D161</f>
        <v>14216248880.139994</v>
      </c>
      <c r="E351" s="23"/>
      <c r="F351" s="23">
        <f>+F12+F161</f>
        <v>289647454.32999992</v>
      </c>
      <c r="G351" s="23"/>
      <c r="H351" s="23">
        <f>+H12+H161</f>
        <v>25889657.990000002</v>
      </c>
      <c r="I351" s="23"/>
      <c r="J351" s="23">
        <f>+J12+J161</f>
        <v>74610708.100000009</v>
      </c>
      <c r="K351" s="23">
        <f>+K12+K161</f>
        <v>14606396700.559994</v>
      </c>
    </row>
    <row r="352" spans="1:13" ht="28.5" customHeight="1" thickTop="1" x14ac:dyDescent="0.25">
      <c r="B352" s="38" t="s">
        <v>369</v>
      </c>
      <c r="C352" s="17"/>
      <c r="D352" s="24"/>
      <c r="E352" s="17"/>
      <c r="F352" s="24"/>
      <c r="G352" s="24"/>
      <c r="H352" s="24"/>
      <c r="I352" s="17"/>
      <c r="J352" s="19"/>
      <c r="K352" s="18"/>
    </row>
    <row r="353" spans="2:11" ht="28.5" customHeight="1" x14ac:dyDescent="0.25">
      <c r="B353" s="61" t="s">
        <v>457</v>
      </c>
      <c r="C353" s="61"/>
      <c r="D353" s="61"/>
      <c r="E353" s="61"/>
      <c r="F353" s="61"/>
      <c r="G353" s="61"/>
      <c r="H353" s="61"/>
      <c r="I353" s="61"/>
      <c r="J353" s="61"/>
      <c r="K353" s="61"/>
    </row>
    <row r="354" spans="2:11" ht="28.5" customHeight="1" x14ac:dyDescent="0.25">
      <c r="B354" s="38" t="s">
        <v>463</v>
      </c>
      <c r="C354" s="17"/>
      <c r="D354" s="24"/>
      <c r="E354" s="17"/>
      <c r="F354" s="24"/>
      <c r="G354" s="24"/>
      <c r="H354" s="24"/>
      <c r="I354" s="17"/>
      <c r="J354" s="19"/>
      <c r="K354" s="18"/>
    </row>
    <row r="355" spans="2:11" x14ac:dyDescent="0.25">
      <c r="C355" s="38" t="s">
        <v>327</v>
      </c>
    </row>
    <row r="356" spans="2:11" x14ac:dyDescent="0.25">
      <c r="C356" s="38" t="s">
        <v>328</v>
      </c>
    </row>
    <row r="357" spans="2:11" x14ac:dyDescent="0.25">
      <c r="C357" s="38" t="s">
        <v>329</v>
      </c>
    </row>
    <row r="358" spans="2:11" x14ac:dyDescent="0.25">
      <c r="C358" s="38" t="s">
        <v>330</v>
      </c>
    </row>
    <row r="359" spans="2:11" x14ac:dyDescent="0.25">
      <c r="C359" s="38" t="s">
        <v>331</v>
      </c>
    </row>
    <row r="360" spans="2:11" x14ac:dyDescent="0.25">
      <c r="C360" s="38" t="s">
        <v>332</v>
      </c>
    </row>
  </sheetData>
  <mergeCells count="8">
    <mergeCell ref="B353:K353"/>
    <mergeCell ref="K8:K9"/>
    <mergeCell ref="C2:I4"/>
    <mergeCell ref="A8:B9"/>
    <mergeCell ref="C8:D8"/>
    <mergeCell ref="E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5" scale="70" fitToHeight="0" orientation="landscape" r:id="rId1"/>
  <rowBreaks count="11" manualBreakCount="11">
    <brk id="37" max="10" man="1"/>
    <brk id="69" max="10" man="1"/>
    <brk id="98" max="10" man="1"/>
    <brk id="126" max="10" man="1"/>
    <brk id="159" max="10" man="1"/>
    <brk id="192" max="10" man="1"/>
    <brk id="213" max="10" man="1"/>
    <brk id="244" max="10" man="1"/>
    <brk id="275" max="10" man="1"/>
    <brk id="307" max="10" man="1"/>
    <brk id="337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74093-B382-4EF1-95AF-F1CA7F1C6C1B}">
  <dimension ref="A1:D202"/>
  <sheetViews>
    <sheetView topLeftCell="A147" workbookViewId="0">
      <selection activeCell="D11" sqref="D11"/>
    </sheetView>
  </sheetViews>
  <sheetFormatPr baseColWidth="10" defaultRowHeight="15" x14ac:dyDescent="0.25"/>
  <sheetData>
    <row r="1" spans="1:4" x14ac:dyDescent="0.25">
      <c r="A1" t="s">
        <v>458</v>
      </c>
      <c r="B1" t="s">
        <v>459</v>
      </c>
      <c r="C1" t="s">
        <v>460</v>
      </c>
      <c r="D1" t="s">
        <v>461</v>
      </c>
    </row>
    <row r="2" spans="1:4" x14ac:dyDescent="0.25">
      <c r="A2" t="s">
        <v>238</v>
      </c>
      <c r="B2">
        <v>12853869.77</v>
      </c>
      <c r="C2">
        <v>3655052.38</v>
      </c>
      <c r="D2">
        <v>3611764.38</v>
      </c>
    </row>
    <row r="3" spans="1:4" x14ac:dyDescent="0.25">
      <c r="A3" t="s">
        <v>292</v>
      </c>
      <c r="B3">
        <v>73270.100000000006</v>
      </c>
      <c r="C3">
        <v>0</v>
      </c>
      <c r="D3">
        <v>0</v>
      </c>
    </row>
    <row r="4" spans="1:4" x14ac:dyDescent="0.25">
      <c r="A4" t="s">
        <v>293</v>
      </c>
      <c r="B4">
        <v>162808.73000000001</v>
      </c>
      <c r="C4">
        <v>29305.57</v>
      </c>
      <c r="D4">
        <v>29305.57</v>
      </c>
    </row>
    <row r="5" spans="1:4" x14ac:dyDescent="0.25">
      <c r="A5" t="s">
        <v>294</v>
      </c>
      <c r="B5">
        <v>123831.01000000001</v>
      </c>
      <c r="C5">
        <v>75536.91</v>
      </c>
      <c r="D5">
        <v>75536.91</v>
      </c>
    </row>
    <row r="6" spans="1:4" x14ac:dyDescent="0.25">
      <c r="A6" t="s">
        <v>420</v>
      </c>
      <c r="B6">
        <v>56330.66</v>
      </c>
      <c r="C6">
        <v>0</v>
      </c>
      <c r="D6">
        <v>0</v>
      </c>
    </row>
    <row r="7" spans="1:4" x14ac:dyDescent="0.25">
      <c r="A7" t="s">
        <v>421</v>
      </c>
      <c r="B7">
        <v>811312.15</v>
      </c>
      <c r="C7">
        <v>359358.03</v>
      </c>
      <c r="D7">
        <v>359358.03</v>
      </c>
    </row>
    <row r="8" spans="1:4" x14ac:dyDescent="0.25">
      <c r="A8" t="s">
        <v>422</v>
      </c>
      <c r="B8">
        <v>24236.600000000002</v>
      </c>
      <c r="C8">
        <v>24056.600000000002</v>
      </c>
      <c r="D8">
        <v>24056.600000000002</v>
      </c>
    </row>
    <row r="9" spans="1:4" x14ac:dyDescent="0.25">
      <c r="A9" t="s">
        <v>217</v>
      </c>
      <c r="B9">
        <v>259888.65</v>
      </c>
      <c r="C9">
        <v>258784.9</v>
      </c>
      <c r="D9">
        <v>258784.9</v>
      </c>
    </row>
    <row r="10" spans="1:4" x14ac:dyDescent="0.25">
      <c r="A10" t="s">
        <v>423</v>
      </c>
      <c r="B10">
        <v>1637853.48</v>
      </c>
      <c r="C10">
        <v>0</v>
      </c>
      <c r="D10">
        <v>0</v>
      </c>
    </row>
    <row r="11" spans="1:4" x14ac:dyDescent="0.25">
      <c r="A11" t="s">
        <v>295</v>
      </c>
      <c r="B11">
        <v>538085.29999999993</v>
      </c>
      <c r="C11">
        <v>284053.83999999991</v>
      </c>
      <c r="D11">
        <v>284053.83999999991</v>
      </c>
    </row>
    <row r="12" spans="1:4" x14ac:dyDescent="0.25">
      <c r="A12" t="s">
        <v>296</v>
      </c>
      <c r="B12">
        <v>515088.56999999995</v>
      </c>
      <c r="C12">
        <v>267912.03000000003</v>
      </c>
      <c r="D12">
        <v>267912.03000000003</v>
      </c>
    </row>
    <row r="13" spans="1:4" x14ac:dyDescent="0.25">
      <c r="A13" t="s">
        <v>297</v>
      </c>
      <c r="B13">
        <v>20058.080000000002</v>
      </c>
      <c r="C13">
        <v>20058.080000000002</v>
      </c>
      <c r="D13">
        <v>20058.080000000002</v>
      </c>
    </row>
    <row r="14" spans="1:4" x14ac:dyDescent="0.25">
      <c r="A14" t="s">
        <v>424</v>
      </c>
      <c r="B14">
        <v>324.62</v>
      </c>
      <c r="C14">
        <v>0</v>
      </c>
      <c r="D14">
        <v>0</v>
      </c>
    </row>
    <row r="15" spans="1:4" x14ac:dyDescent="0.25">
      <c r="A15" t="s">
        <v>298</v>
      </c>
      <c r="B15">
        <v>1232244.42</v>
      </c>
      <c r="C15">
        <v>180193.2</v>
      </c>
      <c r="D15">
        <v>180193.2</v>
      </c>
    </row>
    <row r="16" spans="1:4" x14ac:dyDescent="0.25">
      <c r="A16" t="s">
        <v>425</v>
      </c>
      <c r="B16">
        <v>0</v>
      </c>
      <c r="C16">
        <v>0</v>
      </c>
      <c r="D16">
        <v>0</v>
      </c>
    </row>
    <row r="17" spans="1:4" x14ac:dyDescent="0.25">
      <c r="A17" t="s">
        <v>218</v>
      </c>
      <c r="B17">
        <v>273964.03999999998</v>
      </c>
      <c r="C17">
        <v>273964.03999999998</v>
      </c>
      <c r="D17">
        <v>273964.03999999998</v>
      </c>
    </row>
    <row r="18" spans="1:4" x14ac:dyDescent="0.25">
      <c r="A18" t="s">
        <v>299</v>
      </c>
      <c r="B18">
        <v>59159.77</v>
      </c>
      <c r="C18">
        <v>59159.77</v>
      </c>
      <c r="D18">
        <v>59159.77</v>
      </c>
    </row>
    <row r="19" spans="1:4" x14ac:dyDescent="0.25">
      <c r="A19" t="s">
        <v>219</v>
      </c>
      <c r="B19">
        <v>43421.04</v>
      </c>
      <c r="C19">
        <v>42454.04</v>
      </c>
      <c r="D19">
        <v>42454.04</v>
      </c>
    </row>
    <row r="20" spans="1:4" x14ac:dyDescent="0.25">
      <c r="A20" t="s">
        <v>220</v>
      </c>
      <c r="B20">
        <v>107302.7</v>
      </c>
      <c r="C20">
        <v>106104.51</v>
      </c>
      <c r="D20">
        <v>106104.51</v>
      </c>
    </row>
    <row r="21" spans="1:4" x14ac:dyDescent="0.25">
      <c r="A21" t="s">
        <v>300</v>
      </c>
      <c r="B21">
        <v>3651284.51</v>
      </c>
      <c r="C21">
        <v>0</v>
      </c>
      <c r="D21">
        <v>0</v>
      </c>
    </row>
    <row r="22" spans="1:4" x14ac:dyDescent="0.25">
      <c r="A22" t="s">
        <v>221</v>
      </c>
      <c r="B22">
        <v>473032.38</v>
      </c>
      <c r="C22">
        <v>473032.38</v>
      </c>
      <c r="D22">
        <v>473032.38</v>
      </c>
    </row>
    <row r="23" spans="1:4" x14ac:dyDescent="0.25">
      <c r="A23" t="s">
        <v>301</v>
      </c>
      <c r="B23">
        <v>9351.66</v>
      </c>
      <c r="C23">
        <v>4676.33</v>
      </c>
      <c r="D23">
        <v>4676.33</v>
      </c>
    </row>
    <row r="24" spans="1:4" x14ac:dyDescent="0.25">
      <c r="A24" t="s">
        <v>302</v>
      </c>
      <c r="B24">
        <v>2385.1000000000004</v>
      </c>
      <c r="C24">
        <v>249.32</v>
      </c>
      <c r="D24">
        <v>249.32</v>
      </c>
    </row>
    <row r="25" spans="1:4" x14ac:dyDescent="0.25">
      <c r="A25" t="s">
        <v>426</v>
      </c>
      <c r="B25">
        <v>2136.7800000000002</v>
      </c>
      <c r="C25">
        <v>2136.7800000000002</v>
      </c>
      <c r="D25">
        <v>2136.7800000000002</v>
      </c>
    </row>
    <row r="26" spans="1:4" x14ac:dyDescent="0.25">
      <c r="A26" t="s">
        <v>222</v>
      </c>
      <c r="B26">
        <v>46142.67</v>
      </c>
      <c r="C26">
        <v>46142.659999999996</v>
      </c>
      <c r="D26">
        <v>46142.659999999996</v>
      </c>
    </row>
    <row r="27" spans="1:4" x14ac:dyDescent="0.25">
      <c r="A27" t="s">
        <v>303</v>
      </c>
      <c r="B27">
        <v>4233.87</v>
      </c>
      <c r="C27">
        <v>2116.9699999999998</v>
      </c>
      <c r="D27">
        <v>2116.9699999999998</v>
      </c>
    </row>
    <row r="28" spans="1:4" x14ac:dyDescent="0.25">
      <c r="A28" t="s">
        <v>304</v>
      </c>
      <c r="B28">
        <v>3182.96</v>
      </c>
      <c r="C28">
        <v>1046.21</v>
      </c>
      <c r="D28">
        <v>1046.21</v>
      </c>
    </row>
    <row r="29" spans="1:4" x14ac:dyDescent="0.25">
      <c r="A29" t="s">
        <v>427</v>
      </c>
      <c r="B29">
        <v>884384.34</v>
      </c>
      <c r="C29">
        <v>0</v>
      </c>
      <c r="D29">
        <v>0</v>
      </c>
    </row>
    <row r="30" spans="1:4" x14ac:dyDescent="0.25">
      <c r="A30" t="s">
        <v>305</v>
      </c>
      <c r="B30">
        <v>265147.25</v>
      </c>
      <c r="C30">
        <v>0</v>
      </c>
      <c r="D30">
        <v>0</v>
      </c>
    </row>
    <row r="31" spans="1:4" x14ac:dyDescent="0.25">
      <c r="A31" t="s">
        <v>306</v>
      </c>
      <c r="B31">
        <v>3608.06</v>
      </c>
      <c r="C31">
        <v>3608.06</v>
      </c>
      <c r="D31">
        <v>3608.06</v>
      </c>
    </row>
    <row r="32" spans="1:4" x14ac:dyDescent="0.25">
      <c r="A32" t="s">
        <v>307</v>
      </c>
      <c r="B32">
        <v>96457.5</v>
      </c>
      <c r="C32">
        <v>0</v>
      </c>
      <c r="D32">
        <v>0</v>
      </c>
    </row>
    <row r="33" spans="1:4" x14ac:dyDescent="0.25">
      <c r="A33" t="s">
        <v>308</v>
      </c>
      <c r="B33">
        <v>134175.17000000001</v>
      </c>
      <c r="C33">
        <v>134174</v>
      </c>
      <c r="D33">
        <v>104318</v>
      </c>
    </row>
    <row r="34" spans="1:4" x14ac:dyDescent="0.25">
      <c r="A34" t="s">
        <v>309</v>
      </c>
      <c r="B34">
        <v>101058.76</v>
      </c>
      <c r="C34">
        <v>0</v>
      </c>
      <c r="D34">
        <v>0</v>
      </c>
    </row>
    <row r="35" spans="1:4" x14ac:dyDescent="0.25">
      <c r="A35" t="s">
        <v>310</v>
      </c>
      <c r="B35">
        <v>17401.78</v>
      </c>
      <c r="C35">
        <v>0</v>
      </c>
      <c r="D35">
        <v>0</v>
      </c>
    </row>
    <row r="36" spans="1:4" x14ac:dyDescent="0.25">
      <c r="A36" t="s">
        <v>311</v>
      </c>
      <c r="B36">
        <v>414.29</v>
      </c>
      <c r="C36">
        <v>414.29</v>
      </c>
      <c r="D36">
        <v>414.29</v>
      </c>
    </row>
    <row r="37" spans="1:4" x14ac:dyDescent="0.25">
      <c r="A37" t="s">
        <v>312</v>
      </c>
      <c r="B37">
        <v>18347.89</v>
      </c>
      <c r="C37">
        <v>18347.89</v>
      </c>
      <c r="D37">
        <v>18347.89</v>
      </c>
    </row>
    <row r="38" spans="1:4" x14ac:dyDescent="0.25">
      <c r="A38" t="s">
        <v>428</v>
      </c>
      <c r="B38">
        <v>3609.11</v>
      </c>
      <c r="C38">
        <v>0</v>
      </c>
      <c r="D38">
        <v>0</v>
      </c>
    </row>
    <row r="39" spans="1:4" x14ac:dyDescent="0.25">
      <c r="A39" t="s">
        <v>313</v>
      </c>
      <c r="B39">
        <v>903850.67</v>
      </c>
      <c r="C39">
        <v>903850.67</v>
      </c>
      <c r="D39">
        <v>903850.67</v>
      </c>
    </row>
    <row r="40" spans="1:4" x14ac:dyDescent="0.25">
      <c r="A40" t="s">
        <v>314</v>
      </c>
      <c r="B40">
        <v>1156.9100000000001</v>
      </c>
      <c r="C40">
        <v>1156.9100000000001</v>
      </c>
      <c r="D40">
        <v>1156.9100000000001</v>
      </c>
    </row>
    <row r="41" spans="1:4" x14ac:dyDescent="0.25">
      <c r="A41" t="s">
        <v>429</v>
      </c>
      <c r="B41">
        <v>9457.74</v>
      </c>
      <c r="C41">
        <v>0</v>
      </c>
      <c r="D41">
        <v>0</v>
      </c>
    </row>
    <row r="42" spans="1:4" x14ac:dyDescent="0.25">
      <c r="A42" t="s">
        <v>430</v>
      </c>
      <c r="B42">
        <v>14345.7</v>
      </c>
      <c r="C42">
        <v>0</v>
      </c>
      <c r="D42">
        <v>0</v>
      </c>
    </row>
    <row r="43" spans="1:4" x14ac:dyDescent="0.25">
      <c r="A43" t="s">
        <v>315</v>
      </c>
      <c r="B43">
        <v>5657.68</v>
      </c>
      <c r="C43">
        <v>5657.68</v>
      </c>
      <c r="D43">
        <v>5657.68</v>
      </c>
    </row>
    <row r="44" spans="1:4" x14ac:dyDescent="0.25">
      <c r="A44" t="s">
        <v>431</v>
      </c>
      <c r="B44">
        <v>5664.22</v>
      </c>
      <c r="C44">
        <v>0</v>
      </c>
      <c r="D44">
        <v>0</v>
      </c>
    </row>
    <row r="45" spans="1:4" x14ac:dyDescent="0.25">
      <c r="A45" t="s">
        <v>432</v>
      </c>
      <c r="B45">
        <v>20604.78</v>
      </c>
      <c r="C45">
        <v>20604.78</v>
      </c>
      <c r="D45">
        <v>20604.78</v>
      </c>
    </row>
    <row r="46" spans="1:4" x14ac:dyDescent="0.25">
      <c r="A46" t="s">
        <v>433</v>
      </c>
      <c r="B46">
        <v>3962.36</v>
      </c>
      <c r="C46">
        <v>3962</v>
      </c>
      <c r="D46">
        <v>0</v>
      </c>
    </row>
    <row r="47" spans="1:4" x14ac:dyDescent="0.25">
      <c r="A47" t="s">
        <v>434</v>
      </c>
      <c r="B47">
        <v>3642.4</v>
      </c>
      <c r="C47">
        <v>3642.4</v>
      </c>
      <c r="D47">
        <v>3642.4</v>
      </c>
    </row>
    <row r="48" spans="1:4" x14ac:dyDescent="0.25">
      <c r="A48" t="s">
        <v>435</v>
      </c>
      <c r="B48">
        <v>668.8</v>
      </c>
      <c r="C48">
        <v>668.8</v>
      </c>
      <c r="D48">
        <v>668.8</v>
      </c>
    </row>
    <row r="49" spans="1:4" x14ac:dyDescent="0.25">
      <c r="A49" t="s">
        <v>436</v>
      </c>
      <c r="B49">
        <v>3608.38</v>
      </c>
      <c r="C49">
        <v>3608</v>
      </c>
      <c r="D49">
        <v>0</v>
      </c>
    </row>
    <row r="50" spans="1:4" x14ac:dyDescent="0.25">
      <c r="A50" t="s">
        <v>437</v>
      </c>
      <c r="B50">
        <v>2062.5500000000002</v>
      </c>
      <c r="C50">
        <v>2062</v>
      </c>
      <c r="D50">
        <v>0</v>
      </c>
    </row>
    <row r="51" spans="1:4" x14ac:dyDescent="0.25">
      <c r="A51" t="s">
        <v>438</v>
      </c>
      <c r="B51">
        <v>3798.65</v>
      </c>
      <c r="C51">
        <v>3798.65</v>
      </c>
      <c r="D51">
        <v>3798.65</v>
      </c>
    </row>
    <row r="52" spans="1:4" x14ac:dyDescent="0.25">
      <c r="A52" t="s">
        <v>439</v>
      </c>
      <c r="B52">
        <v>541.4</v>
      </c>
      <c r="C52">
        <v>541.4</v>
      </c>
      <c r="D52">
        <v>541.4</v>
      </c>
    </row>
    <row r="53" spans="1:4" x14ac:dyDescent="0.25">
      <c r="A53" t="s">
        <v>440</v>
      </c>
      <c r="B53">
        <v>4412.68</v>
      </c>
      <c r="C53">
        <v>4412.68</v>
      </c>
      <c r="D53">
        <v>4412.68</v>
      </c>
    </row>
    <row r="54" spans="1:4" x14ac:dyDescent="0.25">
      <c r="A54" t="s">
        <v>462</v>
      </c>
      <c r="B54">
        <v>214900.85</v>
      </c>
      <c r="C54">
        <v>34200</v>
      </c>
      <c r="D54">
        <v>30400</v>
      </c>
    </row>
    <row r="55" spans="1:4" x14ac:dyDescent="0.25">
      <c r="A55" t="s">
        <v>278</v>
      </c>
      <c r="B55">
        <v>64732913.809999995</v>
      </c>
      <c r="C55">
        <v>34407406.420000002</v>
      </c>
      <c r="D55">
        <v>31124913.559999999</v>
      </c>
    </row>
    <row r="56" spans="1:4" x14ac:dyDescent="0.25">
      <c r="A56" t="s">
        <v>29</v>
      </c>
      <c r="B56">
        <v>106573.67000000001</v>
      </c>
      <c r="C56">
        <v>15774.49</v>
      </c>
      <c r="D56">
        <v>15774.49</v>
      </c>
    </row>
    <row r="57" spans="1:4" x14ac:dyDescent="0.25">
      <c r="A57" t="s">
        <v>30</v>
      </c>
      <c r="B57">
        <v>92</v>
      </c>
      <c r="C57">
        <v>92</v>
      </c>
      <c r="D57">
        <v>92</v>
      </c>
    </row>
    <row r="58" spans="1:4" x14ac:dyDescent="0.25">
      <c r="A58" t="s">
        <v>316</v>
      </c>
      <c r="B58">
        <v>66784</v>
      </c>
      <c r="C58">
        <v>66784</v>
      </c>
      <c r="D58">
        <v>66784</v>
      </c>
    </row>
    <row r="59" spans="1:4" x14ac:dyDescent="0.25">
      <c r="A59" t="s">
        <v>317</v>
      </c>
      <c r="B59">
        <v>11857.45</v>
      </c>
      <c r="C59">
        <v>0</v>
      </c>
      <c r="D59">
        <v>0</v>
      </c>
    </row>
    <row r="60" spans="1:4" x14ac:dyDescent="0.25">
      <c r="A60" t="s">
        <v>31</v>
      </c>
      <c r="B60">
        <v>2465.61</v>
      </c>
      <c r="C60">
        <v>0</v>
      </c>
      <c r="D60">
        <v>0</v>
      </c>
    </row>
    <row r="61" spans="1:4" x14ac:dyDescent="0.25">
      <c r="A61" t="s">
        <v>318</v>
      </c>
      <c r="B61">
        <v>125652.36</v>
      </c>
      <c r="C61">
        <v>0</v>
      </c>
      <c r="D61">
        <v>0</v>
      </c>
    </row>
    <row r="62" spans="1:4" x14ac:dyDescent="0.25">
      <c r="A62" t="s">
        <v>32</v>
      </c>
      <c r="B62">
        <v>5669.05</v>
      </c>
      <c r="C62">
        <v>5668</v>
      </c>
      <c r="D62">
        <v>5668</v>
      </c>
    </row>
    <row r="63" spans="1:4" x14ac:dyDescent="0.25">
      <c r="A63" t="s">
        <v>33</v>
      </c>
      <c r="B63">
        <v>31882.92</v>
      </c>
      <c r="C63">
        <v>31882.53</v>
      </c>
      <c r="D63">
        <v>31882.53</v>
      </c>
    </row>
    <row r="64" spans="1:4" x14ac:dyDescent="0.25">
      <c r="A64" t="s">
        <v>34</v>
      </c>
      <c r="B64">
        <v>31091.41</v>
      </c>
      <c r="C64">
        <v>31091</v>
      </c>
      <c r="D64">
        <v>31091</v>
      </c>
    </row>
    <row r="65" spans="1:4" x14ac:dyDescent="0.25">
      <c r="A65" t="s">
        <v>319</v>
      </c>
      <c r="B65">
        <v>108352.18</v>
      </c>
      <c r="C65">
        <v>0</v>
      </c>
      <c r="D65">
        <v>0</v>
      </c>
    </row>
    <row r="66" spans="1:4" x14ac:dyDescent="0.25">
      <c r="A66" t="s">
        <v>108</v>
      </c>
      <c r="B66">
        <v>442080.17</v>
      </c>
      <c r="C66">
        <v>0</v>
      </c>
      <c r="D66">
        <v>0</v>
      </c>
    </row>
    <row r="67" spans="1:4" x14ac:dyDescent="0.25">
      <c r="A67" t="s">
        <v>36</v>
      </c>
      <c r="B67">
        <v>13340.54</v>
      </c>
      <c r="C67">
        <v>13340.54</v>
      </c>
      <c r="D67">
        <v>13340.54</v>
      </c>
    </row>
    <row r="68" spans="1:4" x14ac:dyDescent="0.25">
      <c r="A68" t="s">
        <v>37</v>
      </c>
      <c r="B68">
        <v>679617.08</v>
      </c>
      <c r="C68">
        <v>679617.08</v>
      </c>
      <c r="D68">
        <v>679617.08</v>
      </c>
    </row>
    <row r="69" spans="1:4" x14ac:dyDescent="0.25">
      <c r="A69" t="s">
        <v>38</v>
      </c>
      <c r="B69">
        <v>696</v>
      </c>
      <c r="C69">
        <v>696</v>
      </c>
      <c r="D69">
        <v>696</v>
      </c>
    </row>
    <row r="70" spans="1:4" x14ac:dyDescent="0.25">
      <c r="A70" t="s">
        <v>39</v>
      </c>
      <c r="B70">
        <v>6373.76</v>
      </c>
      <c r="C70">
        <v>6373</v>
      </c>
      <c r="D70">
        <v>6373</v>
      </c>
    </row>
    <row r="71" spans="1:4" x14ac:dyDescent="0.25">
      <c r="A71" t="s">
        <v>40</v>
      </c>
      <c r="B71">
        <v>5171.57</v>
      </c>
      <c r="C71">
        <v>5170</v>
      </c>
      <c r="D71">
        <v>5170</v>
      </c>
    </row>
    <row r="72" spans="1:4" x14ac:dyDescent="0.25">
      <c r="A72" t="s">
        <v>41</v>
      </c>
      <c r="B72">
        <v>1663.49</v>
      </c>
      <c r="C72">
        <v>1663</v>
      </c>
      <c r="D72">
        <v>1663</v>
      </c>
    </row>
    <row r="73" spans="1:4" x14ac:dyDescent="0.25">
      <c r="A73" t="s">
        <v>109</v>
      </c>
      <c r="B73">
        <v>3393.72</v>
      </c>
      <c r="C73">
        <v>3393.72</v>
      </c>
      <c r="D73">
        <v>3393.72</v>
      </c>
    </row>
    <row r="74" spans="1:4" x14ac:dyDescent="0.25">
      <c r="A74" t="s">
        <v>110</v>
      </c>
      <c r="B74">
        <v>5507.15</v>
      </c>
      <c r="C74">
        <v>5507.15</v>
      </c>
      <c r="D74">
        <v>5507.15</v>
      </c>
    </row>
    <row r="75" spans="1:4" x14ac:dyDescent="0.25">
      <c r="A75" t="s">
        <v>111</v>
      </c>
      <c r="B75">
        <v>1798.21</v>
      </c>
      <c r="C75">
        <v>1798.21</v>
      </c>
      <c r="D75">
        <v>1798.21</v>
      </c>
    </row>
    <row r="76" spans="1:4" x14ac:dyDescent="0.25">
      <c r="A76" t="s">
        <v>112</v>
      </c>
      <c r="B76">
        <v>9369.2199999999993</v>
      </c>
      <c r="C76">
        <v>9369.2199999999993</v>
      </c>
      <c r="D76">
        <v>9369.2199999999993</v>
      </c>
    </row>
    <row r="77" spans="1:4" x14ac:dyDescent="0.25">
      <c r="A77" t="s">
        <v>113</v>
      </c>
      <c r="B77">
        <v>53066.54</v>
      </c>
      <c r="C77">
        <v>53066.54</v>
      </c>
      <c r="D77">
        <v>53066.54</v>
      </c>
    </row>
    <row r="78" spans="1:4" x14ac:dyDescent="0.25">
      <c r="A78" t="s">
        <v>114</v>
      </c>
      <c r="B78">
        <v>15456</v>
      </c>
      <c r="C78">
        <v>15456</v>
      </c>
      <c r="D78">
        <v>15456</v>
      </c>
    </row>
    <row r="79" spans="1:4" x14ac:dyDescent="0.25">
      <c r="A79" t="s">
        <v>116</v>
      </c>
      <c r="B79">
        <v>345348.95</v>
      </c>
      <c r="C79">
        <v>345348.95</v>
      </c>
      <c r="D79">
        <v>345348.95</v>
      </c>
    </row>
    <row r="80" spans="1:4" x14ac:dyDescent="0.25">
      <c r="A80" t="s">
        <v>416</v>
      </c>
      <c r="B80">
        <v>820761</v>
      </c>
      <c r="C80">
        <v>820761</v>
      </c>
      <c r="D80">
        <v>820761</v>
      </c>
    </row>
    <row r="81" spans="1:4" x14ac:dyDescent="0.25">
      <c r="A81" t="s">
        <v>320</v>
      </c>
      <c r="B81">
        <v>87847.9</v>
      </c>
      <c r="C81">
        <v>87847.9</v>
      </c>
      <c r="D81">
        <v>87847.9</v>
      </c>
    </row>
    <row r="82" spans="1:4" x14ac:dyDescent="0.25">
      <c r="A82" t="s">
        <v>321</v>
      </c>
      <c r="B82">
        <v>12700</v>
      </c>
      <c r="C82">
        <v>12700</v>
      </c>
      <c r="D82">
        <v>12700</v>
      </c>
    </row>
    <row r="83" spans="1:4" x14ac:dyDescent="0.25">
      <c r="A83" t="s">
        <v>322</v>
      </c>
      <c r="B83">
        <v>73877.45</v>
      </c>
      <c r="C83">
        <v>0</v>
      </c>
      <c r="D83">
        <v>0</v>
      </c>
    </row>
    <row r="84" spans="1:4" x14ac:dyDescent="0.25">
      <c r="A84" t="s">
        <v>117</v>
      </c>
      <c r="B84">
        <v>521.98</v>
      </c>
      <c r="C84">
        <v>521.79999999999995</v>
      </c>
      <c r="D84">
        <v>521.79999999999995</v>
      </c>
    </row>
    <row r="85" spans="1:4" x14ac:dyDescent="0.25">
      <c r="A85" t="s">
        <v>118</v>
      </c>
      <c r="B85">
        <v>341390.9</v>
      </c>
      <c r="C85">
        <v>341390.02</v>
      </c>
      <c r="D85">
        <v>341390.02</v>
      </c>
    </row>
    <row r="86" spans="1:4" x14ac:dyDescent="0.25">
      <c r="A86" t="s">
        <v>323</v>
      </c>
      <c r="B86">
        <v>376060.66</v>
      </c>
      <c r="C86">
        <v>375102.44</v>
      </c>
      <c r="D86">
        <v>375102.44</v>
      </c>
    </row>
    <row r="87" spans="1:4" x14ac:dyDescent="0.25">
      <c r="A87" t="s">
        <v>324</v>
      </c>
      <c r="B87">
        <v>2074</v>
      </c>
      <c r="C87">
        <v>2073.87</v>
      </c>
      <c r="D87">
        <v>2073.87</v>
      </c>
    </row>
    <row r="88" spans="1:4" x14ac:dyDescent="0.25">
      <c r="A88" t="s">
        <v>325</v>
      </c>
      <c r="B88">
        <v>5484</v>
      </c>
      <c r="C88">
        <v>5483.38</v>
      </c>
      <c r="D88">
        <v>5483.38</v>
      </c>
    </row>
    <row r="89" spans="1:4" x14ac:dyDescent="0.25">
      <c r="A89" t="s">
        <v>42</v>
      </c>
      <c r="B89">
        <v>1441052.93</v>
      </c>
      <c r="C89">
        <v>1411386.16</v>
      </c>
      <c r="D89">
        <v>1411386.16</v>
      </c>
    </row>
    <row r="90" spans="1:4" x14ac:dyDescent="0.25">
      <c r="A90" t="s">
        <v>43</v>
      </c>
      <c r="B90">
        <v>921776</v>
      </c>
      <c r="C90">
        <v>921776</v>
      </c>
      <c r="D90">
        <v>921776</v>
      </c>
    </row>
    <row r="91" spans="1:4" x14ac:dyDescent="0.25">
      <c r="A91" t="s">
        <v>326</v>
      </c>
      <c r="B91">
        <v>563160.82999999996</v>
      </c>
      <c r="C91">
        <v>563160.82999999996</v>
      </c>
      <c r="D91">
        <v>563160.82999999996</v>
      </c>
    </row>
    <row r="92" spans="1:4" x14ac:dyDescent="0.25">
      <c r="A92" t="s">
        <v>417</v>
      </c>
      <c r="B92">
        <v>942356</v>
      </c>
      <c r="C92">
        <v>942356</v>
      </c>
      <c r="D92">
        <v>942356</v>
      </c>
    </row>
    <row r="93" spans="1:4" x14ac:dyDescent="0.25">
      <c r="A93" t="s">
        <v>119</v>
      </c>
      <c r="B93">
        <v>267225.51</v>
      </c>
      <c r="C93">
        <v>267225.51</v>
      </c>
      <c r="D93">
        <v>267225.51</v>
      </c>
    </row>
    <row r="94" spans="1:4" x14ac:dyDescent="0.25">
      <c r="A94" t="s">
        <v>132</v>
      </c>
      <c r="B94">
        <v>513916.22</v>
      </c>
      <c r="C94">
        <v>513916</v>
      </c>
      <c r="D94">
        <v>513916</v>
      </c>
    </row>
    <row r="95" spans="1:4" x14ac:dyDescent="0.25">
      <c r="A95" t="s">
        <v>327</v>
      </c>
      <c r="B95">
        <v>304068.8</v>
      </c>
      <c r="C95">
        <v>303245.03999999998</v>
      </c>
      <c r="D95">
        <v>303245.03999999998</v>
      </c>
    </row>
    <row r="96" spans="1:4" x14ac:dyDescent="0.25">
      <c r="A96" t="s">
        <v>328</v>
      </c>
      <c r="B96">
        <v>11903727.460000001</v>
      </c>
      <c r="C96">
        <v>5139775.78</v>
      </c>
      <c r="D96">
        <v>4621312.92</v>
      </c>
    </row>
    <row r="97" spans="1:4" x14ac:dyDescent="0.25">
      <c r="A97" t="s">
        <v>329</v>
      </c>
      <c r="B97">
        <v>24536250</v>
      </c>
      <c r="C97">
        <v>8908837.9399999995</v>
      </c>
      <c r="D97">
        <v>6144807.9400000004</v>
      </c>
    </row>
    <row r="98" spans="1:4" x14ac:dyDescent="0.25">
      <c r="A98" t="s">
        <v>330</v>
      </c>
      <c r="B98">
        <v>6993571.8099999996</v>
      </c>
      <c r="C98">
        <v>6640771.1200000001</v>
      </c>
      <c r="D98">
        <v>6640771.1200000001</v>
      </c>
    </row>
    <row r="99" spans="1:4" x14ac:dyDescent="0.25">
      <c r="A99" t="s">
        <v>331</v>
      </c>
      <c r="B99">
        <v>954.97</v>
      </c>
      <c r="C99">
        <v>954.97</v>
      </c>
      <c r="D99">
        <v>954.97</v>
      </c>
    </row>
    <row r="100" spans="1:4" x14ac:dyDescent="0.25">
      <c r="A100" t="s">
        <v>332</v>
      </c>
      <c r="B100">
        <v>7755000</v>
      </c>
      <c r="C100">
        <v>5113502.99</v>
      </c>
      <c r="D100">
        <v>5113502.99</v>
      </c>
    </row>
    <row r="101" spans="1:4" x14ac:dyDescent="0.25">
      <c r="A101" t="s">
        <v>333</v>
      </c>
      <c r="B101">
        <v>39759.5</v>
      </c>
      <c r="C101">
        <v>39759</v>
      </c>
      <c r="D101">
        <v>39759</v>
      </c>
    </row>
    <row r="102" spans="1:4" x14ac:dyDescent="0.25">
      <c r="A102" t="s">
        <v>137</v>
      </c>
      <c r="B102">
        <v>5922.49</v>
      </c>
      <c r="C102">
        <v>5922.24</v>
      </c>
      <c r="D102">
        <v>5922.24</v>
      </c>
    </row>
    <row r="103" spans="1:4" x14ac:dyDescent="0.25">
      <c r="A103" t="s">
        <v>223</v>
      </c>
      <c r="B103">
        <v>545271</v>
      </c>
      <c r="C103">
        <v>545271</v>
      </c>
      <c r="D103">
        <v>545271</v>
      </c>
    </row>
    <row r="104" spans="1:4" x14ac:dyDescent="0.25">
      <c r="A104" t="s">
        <v>224</v>
      </c>
      <c r="B104">
        <v>121073</v>
      </c>
      <c r="C104">
        <v>121073</v>
      </c>
      <c r="D104">
        <v>121073</v>
      </c>
    </row>
    <row r="105" spans="1:4" x14ac:dyDescent="0.25">
      <c r="A105" t="s">
        <v>225</v>
      </c>
      <c r="B105">
        <v>2153</v>
      </c>
      <c r="C105">
        <v>2153</v>
      </c>
      <c r="D105">
        <v>2153</v>
      </c>
    </row>
    <row r="106" spans="1:4" x14ac:dyDescent="0.25">
      <c r="A106" t="s">
        <v>226</v>
      </c>
      <c r="B106">
        <v>28348</v>
      </c>
      <c r="C106">
        <v>28348</v>
      </c>
      <c r="D106">
        <v>28348</v>
      </c>
    </row>
    <row r="107" spans="1:4" x14ac:dyDescent="0.25">
      <c r="A107" t="s">
        <v>418</v>
      </c>
      <c r="B107">
        <v>348936.37</v>
      </c>
      <c r="C107">
        <v>0</v>
      </c>
      <c r="D107">
        <v>0</v>
      </c>
    </row>
    <row r="108" spans="1:4" x14ac:dyDescent="0.25">
      <c r="A108" t="s">
        <v>419</v>
      </c>
      <c r="B108">
        <v>3704368.98</v>
      </c>
      <c r="C108">
        <v>0</v>
      </c>
      <c r="D108">
        <v>0</v>
      </c>
    </row>
    <row r="109" spans="1:4" x14ac:dyDescent="0.25">
      <c r="A109" t="s">
        <v>279</v>
      </c>
      <c r="B109">
        <v>2882373.69</v>
      </c>
      <c r="C109">
        <v>2642819.59</v>
      </c>
      <c r="D109">
        <v>2634838.15</v>
      </c>
    </row>
    <row r="110" spans="1:4" x14ac:dyDescent="0.25">
      <c r="A110" t="s">
        <v>334</v>
      </c>
      <c r="B110">
        <v>11.9</v>
      </c>
      <c r="C110">
        <v>11.9</v>
      </c>
      <c r="D110">
        <v>11.9</v>
      </c>
    </row>
    <row r="111" spans="1:4" x14ac:dyDescent="0.25">
      <c r="A111" t="s">
        <v>335</v>
      </c>
      <c r="B111">
        <v>11705.96</v>
      </c>
      <c r="C111">
        <v>0</v>
      </c>
      <c r="D111">
        <v>0</v>
      </c>
    </row>
    <row r="112" spans="1:4" x14ac:dyDescent="0.25">
      <c r="A112" t="s">
        <v>44</v>
      </c>
      <c r="B112">
        <v>57635</v>
      </c>
      <c r="C112">
        <v>57635</v>
      </c>
      <c r="D112">
        <v>57635</v>
      </c>
    </row>
    <row r="113" spans="1:4" x14ac:dyDescent="0.25">
      <c r="A113" t="s">
        <v>336</v>
      </c>
      <c r="B113">
        <v>104359.46</v>
      </c>
      <c r="C113">
        <v>0</v>
      </c>
      <c r="D113">
        <v>0</v>
      </c>
    </row>
    <row r="114" spans="1:4" x14ac:dyDescent="0.25">
      <c r="A114" t="s">
        <v>337</v>
      </c>
      <c r="B114">
        <v>9588.36</v>
      </c>
      <c r="C114">
        <v>0</v>
      </c>
      <c r="D114">
        <v>0</v>
      </c>
    </row>
    <row r="115" spans="1:4" x14ac:dyDescent="0.25">
      <c r="A115" t="s">
        <v>407</v>
      </c>
      <c r="B115">
        <v>118.28</v>
      </c>
      <c r="C115">
        <v>0</v>
      </c>
      <c r="D115">
        <v>0</v>
      </c>
    </row>
    <row r="116" spans="1:4" x14ac:dyDescent="0.25">
      <c r="A116" t="s">
        <v>408</v>
      </c>
      <c r="B116">
        <v>2262635.29</v>
      </c>
      <c r="C116">
        <v>2262635.29</v>
      </c>
      <c r="D116">
        <v>2262635.29</v>
      </c>
    </row>
    <row r="117" spans="1:4" x14ac:dyDescent="0.25">
      <c r="A117" t="s">
        <v>338</v>
      </c>
      <c r="B117">
        <v>46010.52</v>
      </c>
      <c r="C117">
        <v>0</v>
      </c>
      <c r="D117">
        <v>0</v>
      </c>
    </row>
    <row r="118" spans="1:4" x14ac:dyDescent="0.25">
      <c r="A118" t="s">
        <v>339</v>
      </c>
      <c r="B118">
        <v>10148.5</v>
      </c>
      <c r="C118">
        <v>0</v>
      </c>
      <c r="D118">
        <v>0</v>
      </c>
    </row>
    <row r="119" spans="1:4" x14ac:dyDescent="0.25">
      <c r="A119" t="s">
        <v>409</v>
      </c>
      <c r="B119">
        <v>20992.83</v>
      </c>
      <c r="C119">
        <v>0</v>
      </c>
      <c r="D119">
        <v>0</v>
      </c>
    </row>
    <row r="120" spans="1:4" x14ac:dyDescent="0.25">
      <c r="A120" t="s">
        <v>410</v>
      </c>
      <c r="B120">
        <v>2881.89</v>
      </c>
      <c r="C120">
        <v>887.44</v>
      </c>
      <c r="D120">
        <v>887.44</v>
      </c>
    </row>
    <row r="121" spans="1:4" x14ac:dyDescent="0.25">
      <c r="A121" t="s">
        <v>411</v>
      </c>
      <c r="B121">
        <v>2564.86</v>
      </c>
      <c r="C121">
        <v>593.79</v>
      </c>
      <c r="D121">
        <v>593.79</v>
      </c>
    </row>
    <row r="122" spans="1:4" x14ac:dyDescent="0.25">
      <c r="A122" t="s">
        <v>412</v>
      </c>
      <c r="B122">
        <v>127124</v>
      </c>
      <c r="C122">
        <v>127124</v>
      </c>
      <c r="D122">
        <v>127124</v>
      </c>
    </row>
    <row r="123" spans="1:4" x14ac:dyDescent="0.25">
      <c r="A123" t="s">
        <v>413</v>
      </c>
      <c r="B123">
        <v>21453</v>
      </c>
      <c r="C123">
        <v>21453</v>
      </c>
      <c r="D123">
        <v>21453</v>
      </c>
    </row>
    <row r="124" spans="1:4" x14ac:dyDescent="0.25">
      <c r="A124" t="s">
        <v>340</v>
      </c>
      <c r="B124">
        <v>193547</v>
      </c>
      <c r="C124">
        <v>160882.96000000002</v>
      </c>
      <c r="D124">
        <v>152901.52000000002</v>
      </c>
    </row>
    <row r="125" spans="1:4" x14ac:dyDescent="0.25">
      <c r="A125" t="s">
        <v>341</v>
      </c>
      <c r="B125">
        <v>1515.84</v>
      </c>
      <c r="C125">
        <v>1515.21</v>
      </c>
      <c r="D125">
        <v>1515.21</v>
      </c>
    </row>
    <row r="126" spans="1:4" x14ac:dyDescent="0.25">
      <c r="A126" t="s">
        <v>414</v>
      </c>
      <c r="B126">
        <v>10081</v>
      </c>
      <c r="C126">
        <v>10081</v>
      </c>
      <c r="D126">
        <v>10081</v>
      </c>
    </row>
    <row r="127" spans="1:4" x14ac:dyDescent="0.25">
      <c r="A127" t="s">
        <v>415</v>
      </c>
      <c r="B127">
        <v>0</v>
      </c>
      <c r="C127">
        <v>0</v>
      </c>
      <c r="D127">
        <v>0</v>
      </c>
    </row>
    <row r="128" spans="1:4" x14ac:dyDescent="0.25">
      <c r="A128" t="s">
        <v>283</v>
      </c>
      <c r="B128">
        <v>28217691.630000003</v>
      </c>
      <c r="C128">
        <v>27340384.450000007</v>
      </c>
      <c r="D128">
        <v>26200438.590000004</v>
      </c>
    </row>
    <row r="129" spans="1:4" x14ac:dyDescent="0.25">
      <c r="A129" t="s">
        <v>62</v>
      </c>
      <c r="B129">
        <v>22421</v>
      </c>
      <c r="C129">
        <v>22421</v>
      </c>
      <c r="D129">
        <v>22421</v>
      </c>
    </row>
    <row r="130" spans="1:4" x14ac:dyDescent="0.25">
      <c r="A130" t="s">
        <v>63</v>
      </c>
      <c r="B130">
        <v>3229</v>
      </c>
      <c r="C130">
        <v>3229</v>
      </c>
      <c r="D130">
        <v>3229</v>
      </c>
    </row>
    <row r="131" spans="1:4" x14ac:dyDescent="0.25">
      <c r="A131" t="s">
        <v>64</v>
      </c>
      <c r="B131">
        <v>8635.41</v>
      </c>
      <c r="C131">
        <v>8635.41</v>
      </c>
      <c r="D131">
        <v>8635.41</v>
      </c>
    </row>
    <row r="132" spans="1:4" x14ac:dyDescent="0.25">
      <c r="A132" t="s">
        <v>342</v>
      </c>
      <c r="B132">
        <v>43185.53</v>
      </c>
      <c r="C132">
        <v>0</v>
      </c>
      <c r="D132">
        <v>0</v>
      </c>
    </row>
    <row r="133" spans="1:4" x14ac:dyDescent="0.25">
      <c r="A133" t="s">
        <v>53</v>
      </c>
      <c r="B133">
        <v>7.01</v>
      </c>
      <c r="C133">
        <v>7.01</v>
      </c>
      <c r="D133">
        <v>7.01</v>
      </c>
    </row>
    <row r="134" spans="1:4" x14ac:dyDescent="0.25">
      <c r="A134" t="s">
        <v>65</v>
      </c>
      <c r="B134">
        <v>716</v>
      </c>
      <c r="C134">
        <v>716</v>
      </c>
      <c r="D134">
        <v>716</v>
      </c>
    </row>
    <row r="135" spans="1:4" x14ac:dyDescent="0.25">
      <c r="A135" t="s">
        <v>66</v>
      </c>
      <c r="B135">
        <v>2275</v>
      </c>
      <c r="C135">
        <v>2275</v>
      </c>
      <c r="D135">
        <v>2275</v>
      </c>
    </row>
    <row r="136" spans="1:4" x14ac:dyDescent="0.25">
      <c r="A136" t="s">
        <v>68</v>
      </c>
      <c r="B136">
        <v>386</v>
      </c>
      <c r="C136">
        <v>386</v>
      </c>
      <c r="D136">
        <v>386</v>
      </c>
    </row>
    <row r="137" spans="1:4" x14ac:dyDescent="0.25">
      <c r="A137" t="s">
        <v>70</v>
      </c>
      <c r="B137">
        <v>22962</v>
      </c>
      <c r="C137">
        <v>22962</v>
      </c>
      <c r="D137">
        <v>22962</v>
      </c>
    </row>
    <row r="138" spans="1:4" x14ac:dyDescent="0.25">
      <c r="A138" t="s">
        <v>400</v>
      </c>
      <c r="B138">
        <v>3367144.21</v>
      </c>
      <c r="C138">
        <v>3367144.21</v>
      </c>
      <c r="D138">
        <v>3367144.21</v>
      </c>
    </row>
    <row r="139" spans="1:4" x14ac:dyDescent="0.25">
      <c r="A139" t="s">
        <v>72</v>
      </c>
      <c r="B139">
        <v>138102</v>
      </c>
      <c r="C139">
        <v>138102</v>
      </c>
      <c r="D139">
        <v>138102</v>
      </c>
    </row>
    <row r="140" spans="1:4" x14ac:dyDescent="0.25">
      <c r="A140" t="s">
        <v>343</v>
      </c>
      <c r="B140">
        <v>370123</v>
      </c>
      <c r="C140">
        <v>360586.43</v>
      </c>
      <c r="D140">
        <v>360586.43</v>
      </c>
    </row>
    <row r="141" spans="1:4" x14ac:dyDescent="0.25">
      <c r="A141" t="s">
        <v>344</v>
      </c>
      <c r="B141">
        <v>1213465</v>
      </c>
      <c r="C141">
        <v>1122225.32</v>
      </c>
      <c r="D141">
        <v>1122225.32</v>
      </c>
    </row>
    <row r="142" spans="1:4" x14ac:dyDescent="0.25">
      <c r="A142" t="s">
        <v>345</v>
      </c>
      <c r="B142">
        <v>1711.73</v>
      </c>
      <c r="C142">
        <v>0</v>
      </c>
      <c r="D142">
        <v>0</v>
      </c>
    </row>
    <row r="143" spans="1:4" x14ac:dyDescent="0.25">
      <c r="A143" t="s">
        <v>346</v>
      </c>
      <c r="B143">
        <v>1539.41</v>
      </c>
      <c r="C143">
        <v>0</v>
      </c>
      <c r="D143">
        <v>0</v>
      </c>
    </row>
    <row r="144" spans="1:4" x14ac:dyDescent="0.25">
      <c r="A144" t="s">
        <v>347</v>
      </c>
      <c r="B144">
        <v>135.52000000000001</v>
      </c>
      <c r="C144">
        <v>0</v>
      </c>
      <c r="D144">
        <v>0</v>
      </c>
    </row>
    <row r="145" spans="1:4" x14ac:dyDescent="0.25">
      <c r="A145" t="s">
        <v>348</v>
      </c>
      <c r="B145">
        <v>1273.93</v>
      </c>
      <c r="C145">
        <v>0</v>
      </c>
      <c r="D145">
        <v>0</v>
      </c>
    </row>
    <row r="146" spans="1:4" x14ac:dyDescent="0.25">
      <c r="A146" t="s">
        <v>349</v>
      </c>
      <c r="B146">
        <v>84976.92</v>
      </c>
      <c r="C146">
        <v>0</v>
      </c>
      <c r="D146">
        <v>0</v>
      </c>
    </row>
    <row r="147" spans="1:4" x14ac:dyDescent="0.25">
      <c r="A147" t="s">
        <v>350</v>
      </c>
      <c r="B147">
        <v>9825.25</v>
      </c>
      <c r="C147">
        <v>0</v>
      </c>
      <c r="D147">
        <v>0</v>
      </c>
    </row>
    <row r="148" spans="1:4" x14ac:dyDescent="0.25">
      <c r="A148" t="s">
        <v>351</v>
      </c>
      <c r="B148">
        <v>37673.56</v>
      </c>
      <c r="C148">
        <v>0</v>
      </c>
      <c r="D148">
        <v>0</v>
      </c>
    </row>
    <row r="149" spans="1:4" x14ac:dyDescent="0.25">
      <c r="A149" t="s">
        <v>352</v>
      </c>
      <c r="B149">
        <v>988.68</v>
      </c>
      <c r="C149">
        <v>0</v>
      </c>
      <c r="D149">
        <v>0</v>
      </c>
    </row>
    <row r="150" spans="1:4" x14ac:dyDescent="0.25">
      <c r="A150" t="s">
        <v>353</v>
      </c>
      <c r="B150">
        <v>106012.37</v>
      </c>
      <c r="C150">
        <v>0</v>
      </c>
      <c r="D150">
        <v>0</v>
      </c>
    </row>
    <row r="151" spans="1:4" x14ac:dyDescent="0.25">
      <c r="A151" t="s">
        <v>55</v>
      </c>
      <c r="B151">
        <v>531</v>
      </c>
      <c r="C151">
        <v>531</v>
      </c>
      <c r="D151">
        <v>531</v>
      </c>
    </row>
    <row r="152" spans="1:4" x14ac:dyDescent="0.25">
      <c r="A152" t="s">
        <v>77</v>
      </c>
      <c r="B152">
        <v>58813</v>
      </c>
      <c r="C152">
        <v>58813</v>
      </c>
      <c r="D152">
        <v>58813</v>
      </c>
    </row>
    <row r="153" spans="1:4" x14ac:dyDescent="0.25">
      <c r="A153" t="s">
        <v>354</v>
      </c>
      <c r="B153">
        <v>2749.65</v>
      </c>
      <c r="C153">
        <v>0</v>
      </c>
      <c r="D153">
        <v>0</v>
      </c>
    </row>
    <row r="154" spans="1:4" x14ac:dyDescent="0.25">
      <c r="A154" t="s">
        <v>56</v>
      </c>
      <c r="B154">
        <v>4191.7700000000004</v>
      </c>
      <c r="C154">
        <v>0</v>
      </c>
      <c r="D154">
        <v>0</v>
      </c>
    </row>
    <row r="155" spans="1:4" x14ac:dyDescent="0.25">
      <c r="A155" t="s">
        <v>355</v>
      </c>
      <c r="B155">
        <v>819.93</v>
      </c>
      <c r="C155">
        <v>0</v>
      </c>
      <c r="D155">
        <v>0</v>
      </c>
    </row>
    <row r="156" spans="1:4" x14ac:dyDescent="0.25">
      <c r="A156" t="s">
        <v>356</v>
      </c>
      <c r="B156">
        <v>1130.53</v>
      </c>
      <c r="C156">
        <v>0</v>
      </c>
      <c r="D156">
        <v>0</v>
      </c>
    </row>
    <row r="157" spans="1:4" x14ac:dyDescent="0.25">
      <c r="A157" t="s">
        <v>357</v>
      </c>
      <c r="B157">
        <v>114</v>
      </c>
      <c r="C157">
        <v>0</v>
      </c>
      <c r="D157">
        <v>0</v>
      </c>
    </row>
    <row r="158" spans="1:4" x14ac:dyDescent="0.25">
      <c r="A158" t="s">
        <v>358</v>
      </c>
      <c r="B158">
        <v>9163.94</v>
      </c>
      <c r="C158">
        <v>0</v>
      </c>
      <c r="D158">
        <v>0</v>
      </c>
    </row>
    <row r="159" spans="1:4" x14ac:dyDescent="0.25">
      <c r="A159" t="s">
        <v>227</v>
      </c>
      <c r="B159">
        <v>15365</v>
      </c>
      <c r="C159">
        <v>15365</v>
      </c>
      <c r="D159">
        <v>15365</v>
      </c>
    </row>
    <row r="160" spans="1:4" x14ac:dyDescent="0.25">
      <c r="A160" t="s">
        <v>359</v>
      </c>
      <c r="B160">
        <v>1270.03</v>
      </c>
      <c r="C160">
        <v>0</v>
      </c>
      <c r="D160">
        <v>0</v>
      </c>
    </row>
    <row r="161" spans="1:4" x14ac:dyDescent="0.25">
      <c r="A161" t="s">
        <v>85</v>
      </c>
      <c r="B161">
        <v>16132</v>
      </c>
      <c r="C161">
        <v>16132</v>
      </c>
      <c r="D161">
        <v>16132</v>
      </c>
    </row>
    <row r="162" spans="1:4" x14ac:dyDescent="0.25">
      <c r="A162" t="s">
        <v>86</v>
      </c>
      <c r="B162">
        <v>4306</v>
      </c>
      <c r="C162">
        <v>4306</v>
      </c>
      <c r="D162">
        <v>4306</v>
      </c>
    </row>
    <row r="163" spans="1:4" x14ac:dyDescent="0.25">
      <c r="A163" t="s">
        <v>87</v>
      </c>
      <c r="B163">
        <v>2586567.5099999998</v>
      </c>
      <c r="C163">
        <v>2492642.5099999998</v>
      </c>
      <c r="D163">
        <v>2492642.5099999998</v>
      </c>
    </row>
    <row r="164" spans="1:4" x14ac:dyDescent="0.25">
      <c r="A164" t="s">
        <v>360</v>
      </c>
      <c r="B164">
        <v>41589</v>
      </c>
      <c r="C164">
        <v>41589</v>
      </c>
      <c r="D164">
        <v>41589</v>
      </c>
    </row>
    <row r="165" spans="1:4" x14ac:dyDescent="0.25">
      <c r="A165" t="s">
        <v>361</v>
      </c>
      <c r="B165">
        <v>378697</v>
      </c>
      <c r="C165">
        <v>378397</v>
      </c>
      <c r="D165">
        <v>378397</v>
      </c>
    </row>
    <row r="166" spans="1:4" x14ac:dyDescent="0.25">
      <c r="A166" t="s">
        <v>401</v>
      </c>
      <c r="B166">
        <v>2341027.1800000002</v>
      </c>
      <c r="C166">
        <v>2341027.1800000002</v>
      </c>
      <c r="D166">
        <v>2341027.1800000002</v>
      </c>
    </row>
    <row r="167" spans="1:4" x14ac:dyDescent="0.25">
      <c r="A167" t="s">
        <v>89</v>
      </c>
      <c r="B167">
        <v>13517</v>
      </c>
      <c r="C167">
        <v>13517</v>
      </c>
      <c r="D167">
        <v>13517</v>
      </c>
    </row>
    <row r="168" spans="1:4" x14ac:dyDescent="0.25">
      <c r="A168" t="s">
        <v>58</v>
      </c>
      <c r="B168">
        <v>9958.44</v>
      </c>
      <c r="C168">
        <v>5078</v>
      </c>
      <c r="D168">
        <v>5078</v>
      </c>
    </row>
    <row r="169" spans="1:4" x14ac:dyDescent="0.25">
      <c r="A169" t="s">
        <v>92</v>
      </c>
      <c r="B169">
        <v>112815.97</v>
      </c>
      <c r="C169">
        <v>112815.97</v>
      </c>
      <c r="D169">
        <v>112815.97</v>
      </c>
    </row>
    <row r="170" spans="1:4" x14ac:dyDescent="0.25">
      <c r="A170" t="s">
        <v>362</v>
      </c>
      <c r="B170">
        <v>6986.63</v>
      </c>
      <c r="C170">
        <v>0</v>
      </c>
      <c r="D170">
        <v>0</v>
      </c>
    </row>
    <row r="171" spans="1:4" x14ac:dyDescent="0.25">
      <c r="A171" t="s">
        <v>228</v>
      </c>
      <c r="B171">
        <v>0</v>
      </c>
      <c r="C171">
        <v>0</v>
      </c>
      <c r="D171">
        <v>0</v>
      </c>
    </row>
    <row r="172" spans="1:4" x14ac:dyDescent="0.25">
      <c r="A172" t="s">
        <v>96</v>
      </c>
      <c r="B172">
        <v>162</v>
      </c>
      <c r="C172">
        <v>162</v>
      </c>
      <c r="D172">
        <v>162</v>
      </c>
    </row>
    <row r="173" spans="1:4" x14ac:dyDescent="0.25">
      <c r="A173" t="s">
        <v>363</v>
      </c>
      <c r="B173">
        <v>5385.13</v>
      </c>
      <c r="C173">
        <v>0</v>
      </c>
      <c r="D173">
        <v>0</v>
      </c>
    </row>
    <row r="174" spans="1:4" x14ac:dyDescent="0.25">
      <c r="A174" t="s">
        <v>364</v>
      </c>
      <c r="B174">
        <v>2848.36</v>
      </c>
      <c r="C174">
        <v>2228</v>
      </c>
      <c r="D174">
        <v>2228</v>
      </c>
    </row>
    <row r="175" spans="1:4" x14ac:dyDescent="0.25">
      <c r="A175" t="s">
        <v>365</v>
      </c>
      <c r="B175">
        <v>16835.740000000002</v>
      </c>
      <c r="C175">
        <v>0</v>
      </c>
      <c r="D175">
        <v>0</v>
      </c>
    </row>
    <row r="176" spans="1:4" x14ac:dyDescent="0.25">
      <c r="A176" t="s">
        <v>366</v>
      </c>
      <c r="B176">
        <v>5558.12</v>
      </c>
      <c r="C176">
        <v>0</v>
      </c>
      <c r="D176">
        <v>0</v>
      </c>
    </row>
    <row r="177" spans="1:4" x14ac:dyDescent="0.25">
      <c r="A177" t="s">
        <v>97</v>
      </c>
      <c r="B177">
        <v>32126</v>
      </c>
      <c r="C177">
        <v>32126</v>
      </c>
      <c r="D177">
        <v>32126</v>
      </c>
    </row>
    <row r="178" spans="1:4" x14ac:dyDescent="0.25">
      <c r="A178" t="s">
        <v>402</v>
      </c>
      <c r="B178">
        <v>919338</v>
      </c>
      <c r="C178">
        <v>761813.98</v>
      </c>
      <c r="D178">
        <v>761813.98</v>
      </c>
    </row>
    <row r="179" spans="1:4" x14ac:dyDescent="0.25">
      <c r="A179" t="s">
        <v>98</v>
      </c>
      <c r="B179">
        <v>7392178.9900000002</v>
      </c>
      <c r="C179">
        <v>7392178.9900000002</v>
      </c>
      <c r="D179">
        <v>7392178.9900000002</v>
      </c>
    </row>
    <row r="180" spans="1:4" x14ac:dyDescent="0.25">
      <c r="A180" t="s">
        <v>403</v>
      </c>
      <c r="B180">
        <v>204502</v>
      </c>
      <c r="C180">
        <v>204502</v>
      </c>
      <c r="D180">
        <v>204502</v>
      </c>
    </row>
    <row r="181" spans="1:4" x14ac:dyDescent="0.25">
      <c r="A181" t="s">
        <v>367</v>
      </c>
      <c r="B181">
        <v>6239.86</v>
      </c>
      <c r="C181">
        <v>0</v>
      </c>
      <c r="D181">
        <v>0</v>
      </c>
    </row>
    <row r="182" spans="1:4" x14ac:dyDescent="0.25">
      <c r="A182" t="s">
        <v>46</v>
      </c>
      <c r="B182">
        <v>92350.45</v>
      </c>
      <c r="C182">
        <v>0</v>
      </c>
      <c r="D182">
        <v>0</v>
      </c>
    </row>
    <row r="183" spans="1:4" x14ac:dyDescent="0.25">
      <c r="A183" t="s">
        <v>47</v>
      </c>
      <c r="B183">
        <v>34431.769999999997</v>
      </c>
      <c r="C183">
        <v>34431.440000000002</v>
      </c>
      <c r="D183">
        <v>34431.440000000002</v>
      </c>
    </row>
    <row r="184" spans="1:4" x14ac:dyDescent="0.25">
      <c r="A184" t="s">
        <v>48</v>
      </c>
      <c r="B184">
        <v>376.26</v>
      </c>
      <c r="C184">
        <v>376</v>
      </c>
      <c r="D184">
        <v>376</v>
      </c>
    </row>
    <row r="185" spans="1:4" x14ac:dyDescent="0.25">
      <c r="A185" t="s">
        <v>404</v>
      </c>
      <c r="B185">
        <v>0</v>
      </c>
      <c r="C185">
        <v>0</v>
      </c>
      <c r="D185">
        <v>0</v>
      </c>
    </row>
    <row r="186" spans="1:4" x14ac:dyDescent="0.25">
      <c r="A186" t="s">
        <v>102</v>
      </c>
      <c r="B186">
        <v>696</v>
      </c>
      <c r="C186">
        <v>696</v>
      </c>
      <c r="D186">
        <v>696</v>
      </c>
    </row>
    <row r="187" spans="1:4" x14ac:dyDescent="0.25">
      <c r="A187" t="s">
        <v>103</v>
      </c>
      <c r="B187">
        <v>696</v>
      </c>
      <c r="C187">
        <v>696</v>
      </c>
      <c r="D187">
        <v>696</v>
      </c>
    </row>
    <row r="188" spans="1:4" x14ac:dyDescent="0.25">
      <c r="A188" t="s">
        <v>405</v>
      </c>
      <c r="B188">
        <v>4238563.05</v>
      </c>
      <c r="C188">
        <v>4238563.05</v>
      </c>
      <c r="D188">
        <v>4238563.05</v>
      </c>
    </row>
    <row r="189" spans="1:4" x14ac:dyDescent="0.25">
      <c r="A189" t="s">
        <v>52</v>
      </c>
      <c r="B189">
        <v>14842.27</v>
      </c>
      <c r="C189">
        <v>7505.02</v>
      </c>
      <c r="D189">
        <v>7505.02</v>
      </c>
    </row>
    <row r="190" spans="1:4" x14ac:dyDescent="0.25">
      <c r="A190" t="s">
        <v>406</v>
      </c>
      <c r="B190">
        <v>591.83000000000004</v>
      </c>
      <c r="C190">
        <v>0</v>
      </c>
      <c r="D190">
        <v>0</v>
      </c>
    </row>
    <row r="191" spans="1:4" x14ac:dyDescent="0.25">
      <c r="A191" t="s">
        <v>104</v>
      </c>
      <c r="B191">
        <v>82377.83</v>
      </c>
      <c r="C191">
        <v>11145.41</v>
      </c>
      <c r="D191">
        <v>11145.41</v>
      </c>
    </row>
    <row r="192" spans="1:4" x14ac:dyDescent="0.25">
      <c r="A192" t="s">
        <v>448</v>
      </c>
      <c r="B192">
        <v>2621880.91</v>
      </c>
      <c r="C192">
        <v>2621880.91</v>
      </c>
      <c r="D192">
        <v>2621880.91</v>
      </c>
    </row>
    <row r="193" spans="1:4" x14ac:dyDescent="0.25">
      <c r="A193" t="s">
        <v>229</v>
      </c>
      <c r="B193">
        <v>4121</v>
      </c>
      <c r="C193">
        <v>4121</v>
      </c>
      <c r="D193">
        <v>4121</v>
      </c>
    </row>
    <row r="194" spans="1:4" x14ac:dyDescent="0.25">
      <c r="A194" t="s">
        <v>449</v>
      </c>
      <c r="B194">
        <v>49799.68</v>
      </c>
      <c r="C194">
        <v>49799.68</v>
      </c>
      <c r="D194">
        <v>0</v>
      </c>
    </row>
    <row r="195" spans="1:4" x14ac:dyDescent="0.25">
      <c r="A195" t="s">
        <v>230</v>
      </c>
      <c r="B195">
        <v>106644</v>
      </c>
      <c r="C195">
        <v>106644</v>
      </c>
      <c r="D195">
        <v>106644</v>
      </c>
    </row>
    <row r="196" spans="1:4" x14ac:dyDescent="0.25">
      <c r="A196" t="s">
        <v>450</v>
      </c>
      <c r="B196">
        <v>1032509.17</v>
      </c>
      <c r="C196">
        <v>1032509.17</v>
      </c>
      <c r="D196">
        <v>0</v>
      </c>
    </row>
    <row r="197" spans="1:4" x14ac:dyDescent="0.25">
      <c r="A197" t="s">
        <v>451</v>
      </c>
      <c r="B197">
        <v>81905</v>
      </c>
      <c r="C197">
        <v>81904.899999999994</v>
      </c>
      <c r="D197">
        <v>81904.899999999994</v>
      </c>
    </row>
    <row r="198" spans="1:4" x14ac:dyDescent="0.25">
      <c r="A198" t="s">
        <v>452</v>
      </c>
      <c r="B198">
        <v>122447.09</v>
      </c>
      <c r="C198">
        <v>122447.09</v>
      </c>
      <c r="D198">
        <v>122447.09</v>
      </c>
    </row>
    <row r="199" spans="1:4" x14ac:dyDescent="0.25">
      <c r="A199" t="s">
        <v>453</v>
      </c>
      <c r="B199">
        <v>0</v>
      </c>
      <c r="C199">
        <v>0</v>
      </c>
      <c r="D199">
        <v>0</v>
      </c>
    </row>
    <row r="200" spans="1:4" x14ac:dyDescent="0.25">
      <c r="A200" t="s">
        <v>454</v>
      </c>
      <c r="B200">
        <v>48114</v>
      </c>
      <c r="C200">
        <v>48113.760000000002</v>
      </c>
      <c r="D200">
        <v>48113.760000000002</v>
      </c>
    </row>
    <row r="201" spans="1:4" x14ac:dyDescent="0.25">
      <c r="A201" t="s">
        <v>455</v>
      </c>
      <c r="B201">
        <v>57637.01</v>
      </c>
      <c r="C201">
        <v>57637.01</v>
      </c>
      <c r="D201">
        <v>0</v>
      </c>
    </row>
    <row r="202" spans="1:4" x14ac:dyDescent="0.25">
      <c r="A202" t="s">
        <v>59</v>
      </c>
      <c r="B202">
        <v>108686848.90000004</v>
      </c>
      <c r="C202">
        <v>68045662.839999989</v>
      </c>
      <c r="D202">
        <v>63571954.679999977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I TR GTO FED OG</vt:lpstr>
      <vt:lpstr>II TR GTO FED OG</vt:lpstr>
      <vt:lpstr>III TR GTO FED OG</vt:lpstr>
      <vt:lpstr>Hoja1</vt:lpstr>
      <vt:lpstr>'I TR GTO FED OG'!Área_de_impresión</vt:lpstr>
      <vt:lpstr>'II TR GTO FED OG'!Área_de_impresión</vt:lpstr>
      <vt:lpstr>'III TR GTO FED OG'!Área_de_impresión</vt:lpstr>
      <vt:lpstr>'I TR GTO FED OG'!Títulos_a_imprimir</vt:lpstr>
      <vt:lpstr>'II TR GTO FED OG'!Títulos_a_imprimir</vt:lpstr>
      <vt:lpstr>'III TR GTO FED 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2018-10-16T20:42:41Z</cp:lastPrinted>
  <dcterms:created xsi:type="dcterms:W3CDTF">2018-01-31T17:45:00Z</dcterms:created>
  <dcterms:modified xsi:type="dcterms:W3CDTF">2018-10-19T21:28:51Z</dcterms:modified>
</cp:coreProperties>
</file>