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ZMedina\Desktop\3er. Trimestre 2026 Título V\2da. Parte-3er. Trimestre 2026-Título V\Programas con Recursos Federales por Orden de Gobierno\"/>
    </mc:Choice>
  </mc:AlternateContent>
  <xr:revisionPtr revIDLastSave="0" documentId="13_ncr:1_{4D497935-B711-4333-AABA-EBE0EF56DD9B}" xr6:coauthVersionLast="47" xr6:coauthVersionMax="47" xr10:uidLastSave="{00000000-0000-0000-0000-000000000000}"/>
  <bookViews>
    <workbookView xWindow="-120" yWindow="-120" windowWidth="29040" windowHeight="15720" xr2:uid="{489B5654-6E32-427D-9B5C-03F288B238DB}"/>
  </bookViews>
  <sheets>
    <sheet name="3er. Trimestre 2026" sheetId="1" r:id="rId1"/>
  </sheets>
  <definedNames>
    <definedName name="_xlnm._FilterDatabase" localSheetId="0" hidden="1">'3er. Trimestre 2026'!$A$11:$O$116</definedName>
    <definedName name="_xlnm.Print_Area" localSheetId="0">'3er. Trimestre 2026'!$A$1:$L$150</definedName>
    <definedName name="_xlnm.Print_Titles" localSheetId="0">'3er. Trimestre 2026'!$1:$12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 l="1"/>
  <c r="L31" i="1" s="1"/>
  <c r="G30" i="1"/>
  <c r="G59" i="1"/>
  <c r="L59" i="1" s="1"/>
  <c r="L30" i="1"/>
  <c r="G29" i="1"/>
  <c r="L145" i="1"/>
  <c r="L144" i="1"/>
  <c r="L143" i="1"/>
  <c r="L142" i="1"/>
  <c r="L141" i="1"/>
  <c r="L140" i="1"/>
  <c r="L139" i="1"/>
  <c r="L138" i="1"/>
  <c r="L137" i="1"/>
  <c r="L136" i="1"/>
  <c r="L135" i="1"/>
  <c r="L134" i="1"/>
  <c r="L133" i="1"/>
  <c r="L132" i="1"/>
  <c r="L131" i="1" s="1"/>
  <c r="K131" i="1"/>
  <c r="I131" i="1"/>
  <c r="G131" i="1"/>
  <c r="E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88" i="1" s="1"/>
  <c r="L90" i="1"/>
  <c r="L89" i="1"/>
  <c r="K88" i="1"/>
  <c r="K87" i="1" s="1"/>
  <c r="I88" i="1"/>
  <c r="I87" i="1" s="1"/>
  <c r="G88" i="1"/>
  <c r="G87" i="1" s="1"/>
  <c r="E88" i="1"/>
  <c r="E87" i="1" s="1"/>
  <c r="J87" i="1"/>
  <c r="H87" i="1"/>
  <c r="F87" i="1"/>
  <c r="L86" i="1"/>
  <c r="L85" i="1" s="1"/>
  <c r="K85" i="1"/>
  <c r="I85" i="1"/>
  <c r="G85" i="1"/>
  <c r="E85" i="1"/>
  <c r="L84" i="1"/>
  <c r="L83" i="1"/>
  <c r="L82" i="1"/>
  <c r="L81" i="1"/>
  <c r="L80" i="1"/>
  <c r="L79" i="1"/>
  <c r="L78" i="1"/>
  <c r="L77" i="1"/>
  <c r="L76" i="1"/>
  <c r="L75" i="1"/>
  <c r="L74" i="1"/>
  <c r="L73" i="1"/>
  <c r="L72" i="1"/>
  <c r="L71" i="1"/>
  <c r="L70" i="1"/>
  <c r="L69" i="1"/>
  <c r="L68" i="1"/>
  <c r="L67" i="1"/>
  <c r="L66" i="1"/>
  <c r="L65" i="1"/>
  <c r="L64" i="1"/>
  <c r="L63" i="1"/>
  <c r="L62" i="1"/>
  <c r="L61" i="1"/>
  <c r="L60" i="1"/>
  <c r="L58" i="1"/>
  <c r="L57" i="1"/>
  <c r="L56" i="1"/>
  <c r="L55" i="1"/>
  <c r="L54" i="1"/>
  <c r="L53" i="1"/>
  <c r="L52" i="1"/>
  <c r="L51" i="1"/>
  <c r="L50" i="1"/>
  <c r="L49" i="1"/>
  <c r="L48" i="1"/>
  <c r="L47" i="1"/>
  <c r="L46" i="1"/>
  <c r="L45" i="1"/>
  <c r="L44" i="1"/>
  <c r="L43" i="1"/>
  <c r="L42" i="1"/>
  <c r="L41" i="1"/>
  <c r="L40" i="1"/>
  <c r="L39" i="1"/>
  <c r="L38" i="1"/>
  <c r="L37" i="1"/>
  <c r="L36" i="1"/>
  <c r="L35" i="1"/>
  <c r="L34" i="1"/>
  <c r="L33" i="1"/>
  <c r="L32" i="1"/>
  <c r="L28" i="1"/>
  <c r="L27" i="1"/>
  <c r="L26" i="1"/>
  <c r="L25" i="1"/>
  <c r="L24" i="1"/>
  <c r="L23" i="1"/>
  <c r="L22" i="1"/>
  <c r="L21" i="1"/>
  <c r="L20" i="1"/>
  <c r="L19" i="1"/>
  <c r="L18" i="1"/>
  <c r="L17" i="1"/>
  <c r="L16" i="1"/>
  <c r="L15" i="1"/>
  <c r="L14" i="1"/>
  <c r="K13" i="1"/>
  <c r="K12" i="1" s="1"/>
  <c r="I13" i="1"/>
  <c r="I12" i="1" s="1"/>
  <c r="E13" i="1"/>
  <c r="E12" i="1" s="1"/>
  <c r="G13" i="1" l="1"/>
  <c r="G12" i="1" s="1"/>
  <c r="G146" i="1" s="1"/>
  <c r="L29" i="1"/>
  <c r="L13" i="1" s="1"/>
  <c r="L12" i="1" s="1"/>
  <c r="K146" i="1"/>
  <c r="L87" i="1"/>
  <c r="E146" i="1"/>
  <c r="I146" i="1"/>
  <c r="L146" i="1" l="1"/>
</calcChain>
</file>

<file path=xl/sharedStrings.xml><?xml version="1.0" encoding="utf-8"?>
<sst xmlns="http://schemas.openxmlformats.org/spreadsheetml/2006/main" count="303" uniqueCount="214">
  <si>
    <t>Programas con Recursos Federales por Orden de Gobierno</t>
  </si>
  <si>
    <t>Entidad Federativa:</t>
  </si>
  <si>
    <t>Zacatecas</t>
  </si>
  <si>
    <t>Ejercicio Fiscal:</t>
  </si>
  <si>
    <t>Período:</t>
  </si>
  <si>
    <t>PROGRAMA O FONDO</t>
  </si>
  <si>
    <t>FEDERAL</t>
  </si>
  <si>
    <t>ESTATAL</t>
  </si>
  <si>
    <t>MUNICIPAL</t>
  </si>
  <si>
    <t>OTROS</t>
  </si>
  <si>
    <t>MONTO TOTAL</t>
  </si>
  <si>
    <t>DEPENDENCIA / ENTIDAD</t>
  </si>
  <si>
    <t>APORTACIÓN</t>
  </si>
  <si>
    <t>Recursos Federales</t>
  </si>
  <si>
    <t>Recursos 2026</t>
  </si>
  <si>
    <t>26.25.3.2.11.135 U006 SUBSIDIOS PARA ORGANISMOS DESCENTRALIZADOS ESTATALES  SUBSIDIO FEDERAL UAZ  ORDINARIO</t>
  </si>
  <si>
    <t>SECRETARÍA DE EDUCACIÓN PÚBLICA/TECNOLÓGICO NACIONAL DE MÉXICO</t>
  </si>
  <si>
    <t>UNIVERSIDAD AUTÓNOMA DE ZACATECAS</t>
  </si>
  <si>
    <t>26.25.3.2.11.160 U006 SUBSIDIOS PARA ORGANISMOS DESCENTRALIZADOS ESTATALES TELEBACHILLERATO COMUNITARIO</t>
  </si>
  <si>
    <t>SECRETARÍA DE EDUCACIÓN PÚBLICA/SUBSECRETARÍA DE EDUCACIÓN MEDIA SUPERIOR</t>
  </si>
  <si>
    <t>SECRETARÍA DE EDUCACIÓN</t>
  </si>
  <si>
    <t>26.25.3.2.11.161 U006 SUBSIDIOS PARA ORGANISMOS DESCENTRALIZADOS ESTATALES COBAEZ</t>
  </si>
  <si>
    <t>COLEGIO DE BACHILLERES DEL ESTADO DE ZACATECAS</t>
  </si>
  <si>
    <t>26.25.3.2.11.162 U006 SUBSIDIOS PARA ORGANISMOS DESCENTRALIZADOS ESTATALES CECYTEZ</t>
  </si>
  <si>
    <t>COLEGIO DE ESTUDIOS CIENTÍFICOS Y TECNOLÓGICOS DEL ESTADO DE ZACATECAS</t>
  </si>
  <si>
    <t>INSTITUTO DE CAPACITACIÓN PARA EL TRABAJO</t>
  </si>
  <si>
    <t>SECRETARÍA DE EDUCACIÓN PÚBLICA/UNIDAD DE ADMINISTRACIÓN Y FINANZAS</t>
  </si>
  <si>
    <t>26.25.3.2.11.181 U080 APOYOS A CENTROS Y ORGANIZACIONES DE EDUCACIÓN CONVENIO "APOYO PARA SOLVENTAR GASTOS INHERENTES A LA OPERACIÓN Y PRESTACIÓN DE SERVICIOS EDUCATIVOS 01"</t>
  </si>
  <si>
    <t>26.25.3.2.11.264 E064 EDUCACIÓN PARA ADULTOS (INEA)</t>
  </si>
  <si>
    <t>SECRETARÍA DE EDUCACIÓN PÚBLICA/INSTITUTO NACIONAL PARA LA EDUCACIÓN DE LOS ADULTOS</t>
  </si>
  <si>
    <t>INSTITUTO ZACATECANO DE EDUCACIÓN PARA ADULTOS</t>
  </si>
  <si>
    <t>26.25.3.2.14.101 S043 PROGRAMA DE APOYO AL EMPLEO (PAE)</t>
  </si>
  <si>
    <t>SECRETARIA DEL TRABAJO Y PREVISIÓN SOCIAL/UNIDAD DEL SERVICIO NACIONAL DE EMPLEO</t>
  </si>
  <si>
    <t>SECRETARÍA DE ECONOMÍA</t>
  </si>
  <si>
    <t>26.25.3.2.23.151 U151 REGULARIZACIÓN DE VEHÍCULOS USADOS DE PROCEDENCIA EXTRANJERA REC 2025-5</t>
  </si>
  <si>
    <t>SECRETARÍA DE HACIENDA Y CRÉDITO PÚBLICO/UNIDAD DE DISEÑO PRESUPUESTARIO, CONTROL Y SEGUIMIENTO DEL GASTO</t>
  </si>
  <si>
    <t>MUNICIPIOS</t>
  </si>
  <si>
    <t>26.25.3.2.33.102 FONE OTROS GASTO CORRIENTE</t>
  </si>
  <si>
    <t>SECRETARÍA DE HACIENDA Y CRÉDITO PÚBLICO/DIRECCIÓN GENERAL DE PROGRAMACIÓN Y PRESUPUESTO "C"</t>
  </si>
  <si>
    <t>26.25.3.2.33.103 FONE GASTO DE OPERACIÓN</t>
  </si>
  <si>
    <t>26.25.3.2.33.201 FAM INFRAESTRUCTURA BASICA</t>
  </si>
  <si>
    <t>INSTITUTO ZACATECANO DE CONSTRUCCIÓN DE ESCUELAS</t>
  </si>
  <si>
    <t>26.25.3.2.33.202 FAM INFRAESTRUCTURA MEDIA SUPERIOR</t>
  </si>
  <si>
    <t>26.25.3.2.33.203 FAM INFRAESTRUCTURA SUPERIOR</t>
  </si>
  <si>
    <t>26.25.3.2.33.301 FAETA IZEA</t>
  </si>
  <si>
    <t>26.25.3.2.33.302 FAETA CONALEP</t>
  </si>
  <si>
    <t>COLEGIO DE EDUCACIÓN PROFESIONAL TÉCNICA DE ZACATECAS</t>
  </si>
  <si>
    <t>26.25.3.2.33.401 FAFEF</t>
  </si>
  <si>
    <t>26.25.3.2.33.402 FORTAMUN</t>
  </si>
  <si>
    <t>26.25.3.2.33.501 FISE</t>
  </si>
  <si>
    <t>26.25.3.2.33.502 FISM</t>
  </si>
  <si>
    <t>26.25.3.2.33.601 FAM ASISTENCIA</t>
  </si>
  <si>
    <t>SISTEMA ESTATAL PARA EL DESARROLLO INTEGRAL DE LA FAMILIA</t>
  </si>
  <si>
    <t>26.25.3.2.33.701 FASSA</t>
  </si>
  <si>
    <t>SERVICIOS DE SALUD DE ZACATECAS</t>
  </si>
  <si>
    <t>26.25.3.2.33.801 FASP</t>
  </si>
  <si>
    <t>SECRETARÍA DE SEGURIDAD PÚBLICA</t>
  </si>
  <si>
    <t xml:space="preserve">26.25.3.3.33.101 FONE SERVICIOS PERSONALES </t>
  </si>
  <si>
    <t>26.25.3.3.33.204 FAM INFRAESTRUCTURA BASICA FIDEICOMISO</t>
  </si>
  <si>
    <t>26.25.3.3.33.205 FAM INFRAESTRUCTURA MEDIA SUPERIOR FIDEICOMISO</t>
  </si>
  <si>
    <t>26.25.3.3.33.206 FAM INFRAESTRUCTURA SUPERIOR FIDEICOMISO</t>
  </si>
  <si>
    <t>26.25.3.3.33.401 FAFEF</t>
  </si>
  <si>
    <t>SECRETARÍA DE FINANZAS</t>
  </si>
  <si>
    <t>Rendimientos Financieros</t>
  </si>
  <si>
    <t>26.25.5.2.33.501 FISE</t>
  </si>
  <si>
    <t>26.25.5.2.33.601 FAM ASISTENCIA</t>
  </si>
  <si>
    <t>26.25.5.2.33.701 FASSA</t>
  </si>
  <si>
    <t>Recursos 2025</t>
  </si>
  <si>
    <t>25.25.3.2.47.106 U013 ATENCIÓN A LA SALUD Y MEDICAMENTOS GRATUITOS PARA LA POBLACIÓN SIN SEGURIDAD SOCIAL LABORAL</t>
  </si>
  <si>
    <t>25.25.5.2.04.101 PROGRAMA DE ATENCIÓN INTEGRAL PARA EL BIENESTAR DE LAS MUJERES (PAIBIM 2025)</t>
  </si>
  <si>
    <t>25.25.5.2.11.114 S295 FORTALECIMIENTO DE LOS SERVICIOS DE EDUCACIÓN ESPECIAL (PFSEE)</t>
  </si>
  <si>
    <t>25.25.5.2.11.116 S300 FORTALECIMIENTO A LA EXCELENCIA EDUCATIVA</t>
  </si>
  <si>
    <t>25.25.5.2.11.182 U080 APOYOS A CENTROS Y ORGANIZACIONES DE EDUCACIÓN CONVENIO "APOYO PARA SOLVENTAR GASTOS INHERENTES A LA OPERACIÓN Y PRESTACIÓN DE SERVICIOS EDUCATIVOS 02"</t>
  </si>
  <si>
    <t>25.25.5.2.12.212 P012 RECTORÍA EN SALUD -SANAS-</t>
  </si>
  <si>
    <t>25.25.5.2.16.102 S074 AGUA POTABLE, DRENAJE Y TRATAMIENTO</t>
  </si>
  <si>
    <t>25.25.5.2.33.102 FONE OTROS GASTO CORRIENTE</t>
  </si>
  <si>
    <t>25.25.5.2.33.103 FONE GASTO DE OPERACIÓN</t>
  </si>
  <si>
    <t>25.25.5.2.33.301 FAETA IZEA</t>
  </si>
  <si>
    <t>25.25.5.2.33.302 FAETA CONALEP</t>
  </si>
  <si>
    <t>25.25.5.2.33.501 FISE</t>
  </si>
  <si>
    <t>25.25.5.2.33.601 FAM ASISTENCIA</t>
  </si>
  <si>
    <t>25.25.5.2.33.801 FASP</t>
  </si>
  <si>
    <t>25.25.5.2.36.101 U002 FONDOS PARA EL FORTALECIMIENTO DE LAS INSTITUCIONES DE SEGURIDAD PÚBLICA</t>
  </si>
  <si>
    <t>Totales</t>
  </si>
  <si>
    <t>Nota 1: El reporte muestra los montos Programados (Momento Contable del Modificado)</t>
  </si>
  <si>
    <t>Nota 2: El reporte no incluye las aportaciones virtuales liquidas estatales del programa para la prestación gratuita de servicios de salud, medicamentos y demas insumos asociados a personas sin seguridad social.</t>
  </si>
  <si>
    <t>26.25.3.2.04.101 PROGRAMA DE ATENCIÓN INTEGRAL PARA EL BIENESTAR DE LAS MUJERES (PAIBIM 2026)</t>
  </si>
  <si>
    <t>SECRETARÍA DE LAS MUJERES/ COORDINACIÓN GENERAL DE VINCULACIÓN Y SEGUIMIENTO</t>
  </si>
  <si>
    <t>SECRETARÍA DE LAS MUJERES</t>
  </si>
  <si>
    <t xml:space="preserve">26.25.3.2.04.102 PROGRAMA REFUGIO ESPECIALIZADO PARA MUJERES VICTIMAS DE VIOLENCIA DE GENERO, HIJAS E HIJOS Y CENTRO EXTERNO DE ATN EN EL EDO  DE ZAC 2026	</t>
  </si>
  <si>
    <t>26.25.3.2.04.105 U008 SUBSIDIOS PARA LAS ACCIONES DE BÚSQUEDA DE PERSONAS DESAPARECIDAS Y NO LOCALIZADAS</t>
  </si>
  <si>
    <t>26.25.3.2.11.104 S247 PROGRAMA PARA EL DESARROLLO PROFESIONAL DOCENTE PRODEP</t>
  </si>
  <si>
    <t>26.25.3.2.11.111 S270 PROGRAMA NACIONAL DE INGLÉS</t>
  </si>
  <si>
    <t>26.25.3.2.11.114 S295 FORTALECIMIENTO DE LOS SERVICIOS DE EDUCACIÓN ESPECIAL (PFSEE)</t>
  </si>
  <si>
    <t>26.25.3.2.11.118 S312 EXPANSIÓN DE LA EDUCACIÓN INICIAL</t>
  </si>
  <si>
    <t>26.25.3.2.11.163 U006 SUBSIDIOS PARA ORGANISMOS DESCENTRALIZADOS ESTATALES UNIVERSIDADES POLITECNICAS</t>
  </si>
  <si>
    <t>26.25.3.2.11.164 U006 SUBSIDIOS PARA ORGANISMOS DESCENTRALIZADOS ESTATALES UTZAC</t>
  </si>
  <si>
    <t>26.25.3.2.12.101 S039 PROGRAMA DE ATENCIÓN A PERSONAS CON DISCAPACIDAD -CREE ZACATECAS, EQUIPO Y MATERIAL-</t>
  </si>
  <si>
    <t>26.25.3.2.12.102 S039 PROGRAMA DE ATENCIÓN A PERSONAS CON DISCAPACIDAD -MUNICIPIO DE OJOCALIENTE-</t>
  </si>
  <si>
    <t>26.25.3.2.12.212 P012 RECTORÍA EN SALUD -SANAS-</t>
  </si>
  <si>
    <t>26.25.3.2.12.232 E032 SERVICIOS DE ATENCIÓN A LA SALUD MENTAL Y PREVENCIÓN DE LAS ADICCIONES 2026</t>
  </si>
  <si>
    <t>26.25.3.2.16.102 S074 AGUA POTABLE, DRENAJE Y TRATAMIENTO</t>
  </si>
  <si>
    <t>26.25.3.2.23.016 U016 PROVISIÓN PARA LA ARMONIZACIÓN CONTABLE</t>
  </si>
  <si>
    <t>26.25.3.2.33.204 FAM INFRAESTRUCTURA BASICA REMANENTES</t>
  </si>
  <si>
    <t>26.25.3.2.33.205 FAM INFRAESTRUCTURA MEDIA SUPERIOR REMANENTES</t>
  </si>
  <si>
    <t>26.25.3.2.33.206 FAM INFRAESTRUCTURA SUPERIOR REMANENTES</t>
  </si>
  <si>
    <t>26.25.3.2.36.101 U002 FONDO PARA EL FORTALECIMIENTO DE LAS INSTITUCIONES DE SEGURIDAD PÚBLICA</t>
  </si>
  <si>
    <t>26.25.3.2.36.204 E 004 ADMINISTRACIÓN DEL SISTEMA FEDERAL PENITENCIARIO -SOCORRO DE LEY</t>
  </si>
  <si>
    <t>26.25.3.2.47.106 U013 ATENCIÓN A LA SALUD Y MEDICAMENTOS GRATUITOS PARA LA POBLACIÓN SIN SEGURIDAD SOCIAL LABORAL</t>
  </si>
  <si>
    <t>26.25.3.2.47.107 U013 ATENCIÓN A LA SALUD Y MEDICAMENTOS GRATUITOS PARA LA POBLACIÓN SIN SEGURIDAD SOCIAL LABORAL -CONVENIO EXTRAORDINARIO-</t>
  </si>
  <si>
    <t>26.25.3.2.48.102 S268 PROGRAMA DE APOYOS A LA CULTURA (AIEC)</t>
  </si>
  <si>
    <t>26.25.3.2.54.112 U012 PROGRAMA DE APOYO PARA REFUGIOS ESPECIALIZADOS PARA MUJERES CJM/CE/2026-097</t>
  </si>
  <si>
    <t>26.25.3.2.54.113 U012 PROYECTO OPERACION DEL CENTRO DE JUSTICIA DE ZACATECAS</t>
  </si>
  <si>
    <t>26.25.3.2.54.206 PROGRAMA PARA LA PREVENCIÓN DE LAS VIOLENCIAS FEMINICIDADS Y ATENCIÓN A LAS CAUSAS PROYECTO: MUJERES/AVGM/ZAC/202</t>
  </si>
  <si>
    <t>SECRETARÍA DE GOBERNACIÓN/ COMISIÓN NACIONAL DE BÚSQUEDA DE PERSONAS</t>
  </si>
  <si>
    <t>SECRETARÍA DE EDUCACIÓN PÚBLICA/ DIRECCIÓN GENERAL DE FORMACIÓN CONTINUA A DOCENTES Y DIRECTIVOS</t>
  </si>
  <si>
    <t xml:space="preserve">SECRETARIA DE EDUCACIÓN PÚBLICA/DIRECCIÓN GENERAL DE DESARROLLO CURRICULAR </t>
  </si>
  <si>
    <t>SECRETARÍA DE EDUCACIÓN PÚBLICA / DIRECCIÓN GENERAL DE UNIVERSIDADES TECNOLÓGICAS Y POLITÉCNICAS</t>
  </si>
  <si>
    <t>SECRETARÍA DE EDUCACIÓN PÚBLICA / TECNOLÓGICO NACIONAL DE MÉXICO</t>
  </si>
  <si>
    <t>SECRETARÍA DE SALUD / SISTEMA NACIONAL PARA EL DESARROLLO INTEGRAL DE LA FAMILIA</t>
  </si>
  <si>
    <t>SECRETARÍA DE SALUD/UNIDAD COORDINADORA DE VINCULACIÓN Y PARTICIPACIÓN SOCIAL</t>
  </si>
  <si>
    <t>SECRETARÍA DE SALUD/INSTITUTO NACIONAL DE PSIQUIATRÍA RAMÓN DE LA FUENTE MUÑIZ</t>
  </si>
  <si>
    <t>SECRETARÍA DE MEDIO AMBIENTE Y RECURSOS NATURALES / COMISIÓN NACIONAL DEL AGUA</t>
  </si>
  <si>
    <t>SECRETARIA DE HACIENDA Y CRÉDITO PÚBLICO/ UNIDAD DE POLITICA Y CONTROL PRESUPUESTARIO</t>
  </si>
  <si>
    <t xml:space="preserve">SECRETARÍA DE HACIENDA Y CRÉDITO PÚBLICO / DIRECCIÓN GENERAL DE PROGRAMACIÓN Y PRESUPUESTO "A" </t>
  </si>
  <si>
    <t>SECRETARIA DE HACIENDA Y CREDITO PÚBLICO / INSTITUTO PARA DEVOLVER AL PUEBLO LO ROBADO</t>
  </si>
  <si>
    <t xml:space="preserve">SECRETARÍA DE SEGURIDAD Y PROTECCIÓN CIUDADANA/ PREVENCIÓN Y REINSERCIÓN SOCIAL
</t>
  </si>
  <si>
    <t>SECRETARÍA DE SALUD/SERVICIOS DE SALUD DEL INSTITUTO MEXICANO DEL SEGURO SOCIAL PARA EL BIENESTAR (IMSS-BIENESTAR)</t>
  </si>
  <si>
    <t>SECRETARÍA DE CULTURA / DIRECCIÓN GENERAL DE CIRCUITOS Y FESTIVALES</t>
  </si>
  <si>
    <t>SECRETARÍA DE LAS MUJERES/SUBSECRETARÍA DEL DERECHO A UNA VIDA LIBRE DE VIOLENCIAS</t>
  </si>
  <si>
    <t>SECRETARÍA GENERAL DE GOBIERNO</t>
  </si>
  <si>
    <t>COORDINACIÓN GENERAL JURÍDICA</t>
  </si>
  <si>
    <t>UNIVERSIDAD POLITÉCNICA DE ZACATECAS</t>
  </si>
  <si>
    <t>UNIVERSIDAD TECNOLÓGICA DEL ESTADO DE ZACATECAS</t>
  </si>
  <si>
    <t>SECRETARÍA DEL AGUA Y MEDIO AMBIENTE</t>
  </si>
  <si>
    <t>INSTITUTO ZACATECANO DE CULTURA RAMÓN LÓPEZ VELARDE</t>
  </si>
  <si>
    <t>FISCALÍA GENERAL DE JUSTICIA DEL ESTADO DE ZACATECAS</t>
  </si>
  <si>
    <t>26.25.5.2.04.105 U008 SUBSIDIOS PARA LAS ACCIONES DE BÚSQUEDA DE PERSONAS DESAPARECIDAS Y NO LOCALIZADAS</t>
  </si>
  <si>
    <t>26.25.5.2.11.111 S270 PROGRAMA NACIONAL DE INGLÉS</t>
  </si>
  <si>
    <t>26.25.5.2.11.118 S312 EXPANSIÓN DE LA EDUCACIÓN INICIAL</t>
  </si>
  <si>
    <t>26.25.5.2.11.160 U006 SUBSIDIOS PARA ORGANISMOS DESCENTRALIZADOS ESTATALES TELEBACHILLERATO COMUNITARIO</t>
  </si>
  <si>
    <t>26.25.5.2.11.161 U006 SUBSIDIOS PARA ORGANISMOS DESCENTRALIZADOS ESTATALES COBAEZ</t>
  </si>
  <si>
    <t>26.25.5.2.11.162 U006 SUBSIDIOS PARA ORGANISMOS DESCENTRALIZADOS ESTATALES CECYTEZ</t>
  </si>
  <si>
    <t>26.25.5.2.11.163 U006 SUBSIDIOS PARA ORGANISMOS DESCENTRALIZADOS ESTATALES UNIVERSIDADES POLITECNICAS</t>
  </si>
  <si>
    <t>26.25.5.2.11.164 U006 SUBSIDIOS PARA ORGANISMOS DESCENTRALIZADOS ESTATALES UTEZ</t>
  </si>
  <si>
    <t>26.25.5.2.11.165 U006 SUBSIDIOS PARA ORGANISMOS DESCENTRALIZADOS ESTATALES ICATEZAC</t>
  </si>
  <si>
    <t>26.25.5.2.11.264 E064 EDUCACIÓN PARA ADULTOS (INEA)</t>
  </si>
  <si>
    <t>26.25.5.2.12.212 P012 RECTORÍA EN SALUD -SANAS-</t>
  </si>
  <si>
    <t>26.25.5.2.33.201 FAM INFRAESTRUCTURA BASICA</t>
  </si>
  <si>
    <t>26.25.5.2.33.202 FAM INFRAESTRUCTURA MEDIA SUPERIOR</t>
  </si>
  <si>
    <t>26.25.5.2.33.203 FAM INFRAESTRUCTURA SUPERIOR</t>
  </si>
  <si>
    <t>26.25.5.2.33.204 FAM INFRAESTRUCTURA BASICA REMANENTES</t>
  </si>
  <si>
    <t>26.25.5.2.33.205 FAM INFRAESTRUCTURA MEDIA SUPERIOR REMANENTES</t>
  </si>
  <si>
    <t>26.25.5.2.33.206 FAM INFRAESTRUCTURA SUPERIOR  REMANENTES</t>
  </si>
  <si>
    <t>26.25.5.2.33.301 FAETA IZEA</t>
  </si>
  <si>
    <t>26.25.5.2.33.302 FAETA CONALEP</t>
  </si>
  <si>
    <t>26.25.5.2.33.801 FASP</t>
  </si>
  <si>
    <t>26.25.5.2.47.106 U013 ATENCIÓN A LA SALUD Y MEDICAMENTOS GRATUITOS PARA LA POBLACIÓN SIN SEGURIDAD SOCIAL LABORAL</t>
  </si>
  <si>
    <t>26.25.5.2.47.107 U013 ATENCIÓN A LA SALUD Y MEDICAMENTOS GRATUITOS PARA LA POBLACIÓN SIN SEGURIDAD SOCIAL LABORAL -CONVENIO EXTRAORDINARIO-</t>
  </si>
  <si>
    <t>26.25.3.2.04.203 E004 SERVICIOS DE REGISTRO E IDENTIFICACIÓN DE POBLACIÓN</t>
  </si>
  <si>
    <t>26.25.3.2.11.105 S247  PROGRAMA PARA EL DESARROLLO PROFESIONAL DOCENTE (PRODEP) TIPO SUPERIOR -POLITECNICAS-</t>
  </si>
  <si>
    <t>26.25.3.2.11.106 S247 PROGRAMA PARA EL DESARROLLO PROFESIONAL DOCENTE PRODEP -UAZ-</t>
  </si>
  <si>
    <t>26.25.3.2.11.115 S298 ATENCIÓN DE PLANTELES PÚBLICOS DE EDUCACIÓN MEDIA SUPERIOR CON ESTUDIANTES CON DISCAPACIDAD (PAPPEMS)</t>
  </si>
  <si>
    <t>26.25.3.2.11.122 U079 EXPANSIÓN DE LA EDUCACIÓN MEDIA SUPERIOR Y SUPERIOR  EDUCACIÓN ESTATAL</t>
  </si>
  <si>
    <t>26.25.3.2.11.130 U300 PROGRAMA LA NORMAL ES NUESTRA</t>
  </si>
  <si>
    <t>26.25.3.2.11.169 S269 CENTRO DEL DEPORTE ESCOLAR Y MUNICIPAL (CEDEM) (CONADE) 2026</t>
  </si>
  <si>
    <t>INSTITUTO DE CULTURA FÍSICA Y DEPORTE DEL ESTADO DE ZACATECAS</t>
  </si>
  <si>
    <t>26.25.3.2.11.180 U 080 APOYOS A CENTROS Y ORGANIZACIONES DE EDUCACIÓN CONVENIO</t>
  </si>
  <si>
    <t>26.25.3.2.12.234 E034 SERVICIOS DE PROTECCIÓN Y ASISTENCIA SOCIAL INTEGRAL PROYECTO "FORTALECIMIENTO A SMDIF MPIO TRINIDAD GARCIA DE LA CADENA CASA LA ESTANZUELA"</t>
  </si>
  <si>
    <t>MUNICIPIO DE TRINIDAD GARCÍA DE LA CADENA</t>
  </si>
  <si>
    <t>26.25.3.2.14.102 U100 SUBSIDIOS A LAS ENTIDADES FEDERATIVAS PARA LA IMPLEMENTACIÓN DE LA REFORMA AL SISTEMA DE JUSTICIA LABORAL "ADECUACIÓN Y EQUIPAMIENTO DEL ÁREA DE ARCHIVOS, REFORZAR LOS MEDIOS TECNOLÓGICOS DE LA INFORMACIÓN DEL CENTRO DE CONCILIACIÓN LABORAL"</t>
  </si>
  <si>
    <t>CENTRO DE CONCILIACIÓN LABORAL DEL ESTADO DE ZACATECAS</t>
  </si>
  <si>
    <t>26.25.3.2.16.210 Q010 INVESTIGACIÓN Y CAPACITACIÓN EN CAMBIO CLIMÁTICO, SUSTENTABILIDAD Y CRECIMIENTO VERDE -CULTURA DEL AGUA-</t>
  </si>
  <si>
    <t xml:space="preserve">26.25.3.2.33.101 FONE SERVICIOS PERSONALES </t>
  </si>
  <si>
    <t>SECRETARÍA DE DESARROLLO SOCIAL</t>
  </si>
  <si>
    <t>26.25.3.2.48.103 S268 REHABILITACION Y MENTENIMIENTO DEL ANTIGUO TEMPLO DE SAN AGUSTIN</t>
  </si>
  <si>
    <t>26.25.3.2.48.106 S268 PROGRAMA APOYOS A LA CULTURA-APOYOS A LA CIUDADES MEXICANAS PATRIMONIO MUNDIAL (ACMPM)- CONVENIO MPIO ZACATECAS</t>
  </si>
  <si>
    <t>MUNICIPIO DE ZACATECAS</t>
  </si>
  <si>
    <t>26.25.3.2.48.107 S268 PROGRAMA APOYO A LA INFRAESTRUCTURA CULTURAL DE LOS ESTADOS (PAICE)-MUNICIPIO DE GUADALUPE</t>
  </si>
  <si>
    <t>MUNICIPIO DE GUADALUPE</t>
  </si>
  <si>
    <t>26.25.3.2.48.108 S268 PROGRAMA DE APOYOS A LA CULTURA "19VO FESTIVAL INTERNACIONAL DE LA POESÍA RAMÓN LÓPEZ VELARDE" (PROFEST)</t>
  </si>
  <si>
    <t>PODER LEGISLATIVO DEL ESTADO DE ZACATECAS</t>
  </si>
  <si>
    <t xml:space="preserve">26.25.3.2.54.259 P059 POLÍTICA DE FORTALECIMIENTO DE LA IGUALDAD SUSTANTIVA ENTRE MUJERES Y HOMBRES / FOBAM 2026: ESTRATEGIA NIÑAS Y ADOLECENTES LIBRES Y SEGURAS </t>
  </si>
  <si>
    <t>26.25.5.2.04.203 E004 SERVICIOS DE REGISTRO E IDENTIFICACIÓN DE POBLACIÓN</t>
  </si>
  <si>
    <t>26.25.5.2.11.104 S247 PROGRAMA PARA EL DESARROLLO PROFESIONAL DOCENTE PRODEP</t>
  </si>
  <si>
    <t>26.25.5.2.11.105 S247  PROGRAMA PARA EL DESARROLLO PROFESIONAL DOCENTE (PRODEP) TIPO SUPERIOR -POLITECNICAS-</t>
  </si>
  <si>
    <t>26.25.5.2.11.114 S295 FORTALECIMIENTO DE LOS SERVICIOS DE EDUCACIÓN ESPECIAL (PFSEE)</t>
  </si>
  <si>
    <t xml:space="preserve">26.25.5.2.11.115 S298 ATENCIÓN DE PLANTELES PÚBLICOS DE EDUCACIÓN MEDIA SUPERIOR CON ESTUDIANTES CON DISCAPACIDAD (PAPPEMS) FORTALECIMIENTO A LA EXCELENCIA EDUCATIVA </t>
  </si>
  <si>
    <t>26.25.5.2.11.122 U079 EXPANSIÓN DE LA EDUCACIÓN MEDIA SUPERIOR Y SUPERIOR  EDUCACIÓN ESTATAL</t>
  </si>
  <si>
    <t>26.25.5.2.11.130 U300 PROGRAMA LA NORMAL ES NUESTRA</t>
  </si>
  <si>
    <t>26.25.5.2.11.135 U006 SUBSIDIOS PARA ORGANISMOS DESCENTRALIZADOS ESTATALES  SUBSIDIO FEDERAL UAZ  ORDINARIO</t>
  </si>
  <si>
    <t>26.25.5.2.12.101 S039 PROGRAMA DE ATENCIÓN A PERSONAS CON DISCAPACIDAD -CREE ZACATECAS, EQUIPO Y MATERIAL-</t>
  </si>
  <si>
    <t>26.25.5.2.12.102 S039 PROGRAMA DE ATENCIÓN A PERSONAS CON DISCAPACIDAD -MUNICIPIO DE OJOCALIENTE-</t>
  </si>
  <si>
    <t>26.25.5.2.12.232 E032 SERVICIOS DE ATENCIÓN A LA SALUD MENTAL Y PREVENCIÓN DE LAS ADICCIONES 2026</t>
  </si>
  <si>
    <t>26.25.5.2.16.102 S074 AGUA POTABLE, DRENAJE Y TRATAMIENTO</t>
  </si>
  <si>
    <t>26.25.5.2.33.103 FONE GASTO DE OPERACIÓN</t>
  </si>
  <si>
    <t>26.25.5.2.33.402 FORTAMUN</t>
  </si>
  <si>
    <t>26.25.5.2.33.502 FISM</t>
  </si>
  <si>
    <t>26.25.5.2.36.101 U002 FONDOS PARA EL FORTALECIMIENTO DE LAS INSTITUCIONES DE SEGURIDAD PÚBLICA</t>
  </si>
  <si>
    <t>26.25.5.2.48.102 S268 PROGRAMA DE APOYOS A LA CULTURA</t>
  </si>
  <si>
    <t>III Trimestre</t>
  </si>
  <si>
    <t>SECRETARÍA DE GOBERNACIÓN/DIRECCIÓN GENERAL DE REGISTRO NACIONAL DE POBLACIÓN E IDENTIDAD</t>
  </si>
  <si>
    <t>SECRETARÍA DE EDUCACIÓN/DIRECCIÓN GENERAL DE FORMACIÓN CONTINUA A DOCENTES Y DIRECTIVOS</t>
  </si>
  <si>
    <t>SECRETARÍA DE EDUCACIÓN PÚBLICA/DIRECCIÓN GENERAL DE FORMACIÓN CONTINUA A DOCENTES Y DIRECTIVOS</t>
  </si>
  <si>
    <t>SECRETARÍA DE EDUCACIÓN PÚBLICA/SUBSECRETARÍA DE EDUCACIÓN SUPERIOR</t>
  </si>
  <si>
    <t>SECRETARÍA DE EDUCACIÓN/DIRECCIÓN GENERAL DE EDUCACIÓN SUPERIOR PARA EL MAGISTERIO</t>
  </si>
  <si>
    <t>SECRETARÍA DE EDUCACIÓN PÚBLICA/COMISIÓN NACIONAL DE CULTURA FÍSICA Y DEPORTE</t>
  </si>
  <si>
    <t>SECRETARÍA DE SALUD/ADMINISTRACIÓN DEL PATRIMONIO DE LA BENEFICIENCIA PÚBLICA</t>
  </si>
  <si>
    <t>SECRETARÍA DEL TRABAJO Y PREVISIÓN SOCIAL/UNIDAD DE ENLACE PARA LA REFORMA AL SISTEMA DE JUSTICIA LABORAL</t>
  </si>
  <si>
    <t>SECRETARÍA DE MEDIO AMBIENTE Y RECURSOS NATURALES / CENTRO DE EDUCACIÓN Y CAPACITACIÓN PARA EL DESARROLLO SUSTENTABLE</t>
  </si>
  <si>
    <t>SECRETARÍA DE HACIENDA Y CRÉDITO PÚBLICO / UNIDAD DE DISEÑO PRESUPUESTARIO, CONTROL Y SEGUIMIENTO DEL GASTO</t>
  </si>
  <si>
    <t>SECRETARÍA DE FINANZAS/SECRETARIA DE OBRA PÚBLICAS</t>
  </si>
  <si>
    <t>26.25.3.2.11.165   ICATEZAC</t>
  </si>
  <si>
    <t>Nota 3: Para los organismos públicos descentralizados estatales, los importes reportados incluyen, además de la aportación estatal correspondiente al programa presupuestario U006 Subsidios para Organismos Descentralizados Estatales, los recursos provenientes de otras fuentes de financiamiento estatal, por lo que las cifras reflejan el total de los recursos estatales asignados a cada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</si>
</sst>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1"/>
      <color rgb="FF002060"/>
      <name val="Calibri"/>
      <family val="2"/>
      <scheme val="minor"/>
    </font>
    <font>
      <sz val="11"/>
      <color rgb="FF002060"/>
      <name val="Montserrat"/>
    </font>
    <font>
      <sz val="14"/>
      <color rgb="FF002060"/>
      <name val="Montserrat"/>
    </font>
    <font>
      <b/>
      <sz val="10"/>
      <color rgb="FF002060"/>
      <name val="Montserrat"/>
    </font>
    <font>
      <b/>
      <sz val="18"/>
      <color rgb="FF002060"/>
      <name val="Montserrat"/>
    </font>
    <font>
      <sz val="11"/>
      <color theme="1"/>
      <name val="Montserrat"/>
    </font>
    <font>
      <sz val="11"/>
      <color theme="2" tint="-0.499984740745262"/>
      <name val="Montserrat"/>
    </font>
    <font>
      <sz val="8"/>
      <color theme="1"/>
      <name val="Montserrat"/>
    </font>
    <font>
      <b/>
      <sz val="10"/>
      <color theme="1"/>
      <name val="Calibri"/>
      <family val="2"/>
      <scheme val="minor"/>
    </font>
    <font>
      <b/>
      <sz val="10"/>
      <color theme="0" tint="-4.9989318521683403E-2"/>
      <name val="Montserrat"/>
    </font>
    <font>
      <b/>
      <sz val="7"/>
      <color theme="0" tint="-4.9989318521683403E-2"/>
      <name val="Montserrat"/>
    </font>
    <font>
      <b/>
      <sz val="8"/>
      <color theme="0"/>
      <name val="Montserrat"/>
    </font>
    <font>
      <b/>
      <sz val="8"/>
      <color theme="1"/>
      <name val="Montserrat"/>
    </font>
    <font>
      <sz val="12"/>
      <color theme="1"/>
      <name val="Calibri"/>
      <family val="2"/>
      <scheme val="minor"/>
    </font>
    <font>
      <b/>
      <sz val="12"/>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auto="1"/>
      </patternFill>
    </fill>
    <fill>
      <patternFill patternType="solid">
        <fgColor theme="2" tint="-0.249977111117893"/>
        <bgColor indexed="64"/>
      </patternFill>
    </fill>
    <fill>
      <patternFill patternType="solid">
        <fgColor theme="2"/>
        <bgColor indexed="64"/>
      </patternFill>
    </fill>
    <fill>
      <patternFill patternType="solid">
        <fgColor rgb="FFE8328B"/>
        <bgColor indexed="64"/>
      </patternFill>
    </fill>
    <fill>
      <patternFill patternType="solid">
        <fgColor rgb="FFF6A23A"/>
        <bgColor indexed="64"/>
      </patternFill>
    </fill>
    <fill>
      <patternFill patternType="solid">
        <fgColor rgb="FF3DB975"/>
        <bgColor indexed="64"/>
      </patternFill>
    </fill>
    <fill>
      <patternFill patternType="solid">
        <fgColor rgb="FF269DDA"/>
        <bgColor indexed="64"/>
      </patternFill>
    </fill>
  </fills>
  <borders count="13">
    <border>
      <left/>
      <right/>
      <top/>
      <bottom/>
      <diagonal/>
    </border>
    <border>
      <left/>
      <right/>
      <top style="thin">
        <color theme="1" tint="0.499984740745262"/>
      </top>
      <bottom/>
      <diagonal/>
    </border>
    <border>
      <left style="thin">
        <color theme="0"/>
      </left>
      <right/>
      <top style="thin">
        <color theme="0"/>
      </top>
      <bottom/>
      <diagonal/>
    </border>
    <border>
      <left/>
      <right/>
      <top style="thin">
        <color theme="0"/>
      </top>
      <bottom/>
      <diagonal/>
    </border>
    <border>
      <left/>
      <right style="thin">
        <color indexed="64"/>
      </right>
      <top style="thin">
        <color theme="0"/>
      </top>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theme="0"/>
      </left>
      <right style="thin">
        <color indexed="64"/>
      </right>
      <top/>
      <bottom style="thin">
        <color theme="0"/>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43" fontId="4" fillId="2" borderId="1" xfId="1" applyFont="1" applyFill="1" applyBorder="1" applyAlignment="1">
      <alignment horizontal="right" vertical="center"/>
    </xf>
    <xf numFmtId="0" fontId="5"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right" vertical="center" wrapText="1"/>
    </xf>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horizontal="center" vertical="center" wrapText="1"/>
    </xf>
    <xf numFmtId="4" fontId="6" fillId="2" borderId="0" xfId="0" applyNumberFormat="1" applyFont="1" applyFill="1" applyAlignment="1">
      <alignment horizontal="left" vertical="center"/>
    </xf>
    <xf numFmtId="4" fontId="6" fillId="2" borderId="0" xfId="0" applyNumberFormat="1" applyFont="1" applyFill="1" applyAlignment="1">
      <alignment horizontal="right" vertical="center"/>
    </xf>
    <xf numFmtId="0" fontId="6" fillId="2" borderId="0" xfId="0" applyFont="1" applyFill="1" applyAlignment="1">
      <alignment horizontal="right" vertical="center"/>
    </xf>
    <xf numFmtId="43" fontId="5" fillId="2" borderId="0" xfId="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6" fillId="2" borderId="0" xfId="0" applyFont="1" applyFill="1" applyAlignment="1">
      <alignment horizontal="right" vertical="center" wrapText="1"/>
    </xf>
    <xf numFmtId="0" fontId="10" fillId="0" borderId="0" xfId="0" applyFont="1" applyAlignment="1">
      <alignment vertical="center" wrapText="1"/>
    </xf>
    <xf numFmtId="0" fontId="0" fillId="3" borderId="0" xfId="0" applyFill="1"/>
    <xf numFmtId="0" fontId="0" fillId="3" borderId="0" xfId="0" applyFill="1" applyAlignment="1">
      <alignment wrapText="1"/>
    </xf>
    <xf numFmtId="43" fontId="0" fillId="3" borderId="0" xfId="1" applyFont="1" applyFill="1" applyAlignment="1">
      <alignment horizontal="right" vertical="center"/>
    </xf>
    <xf numFmtId="4" fontId="0" fillId="3" borderId="0" xfId="0" applyNumberFormat="1" applyFill="1"/>
    <xf numFmtId="4" fontId="11" fillId="3" borderId="0" xfId="0" applyNumberFormat="1" applyFont="1" applyFill="1" applyAlignment="1">
      <alignment horizontal="right" vertical="center"/>
    </xf>
    <xf numFmtId="43" fontId="13" fillId="4" borderId="11" xfId="0" applyNumberFormat="1" applyFont="1" applyFill="1" applyBorder="1" applyAlignment="1">
      <alignment horizontal="center" vertical="center" wrapText="1"/>
    </xf>
    <xf numFmtId="0" fontId="0" fillId="0" borderId="0" xfId="0" applyAlignment="1">
      <alignment wrapText="1"/>
    </xf>
    <xf numFmtId="43" fontId="0" fillId="0" borderId="0" xfId="1" applyFont="1" applyAlignment="1">
      <alignment horizontal="right" vertical="center"/>
    </xf>
    <xf numFmtId="4" fontId="0" fillId="0" borderId="0" xfId="0" applyNumberFormat="1"/>
    <xf numFmtId="4" fontId="11" fillId="0" borderId="0" xfId="0" applyNumberFormat="1" applyFont="1" applyAlignment="1">
      <alignment horizontal="right" vertical="center"/>
    </xf>
    <xf numFmtId="0" fontId="14" fillId="5" borderId="0" xfId="0" applyFont="1" applyFill="1" applyAlignment="1">
      <alignment horizontal="left" vertical="center"/>
    </xf>
    <xf numFmtId="4" fontId="14" fillId="5" borderId="0" xfId="0" applyNumberFormat="1" applyFont="1" applyFill="1" applyAlignment="1">
      <alignment horizontal="right" vertical="center" wrapText="1"/>
    </xf>
    <xf numFmtId="4" fontId="14" fillId="5" borderId="0" xfId="0" applyNumberFormat="1" applyFont="1" applyFill="1" applyAlignment="1">
      <alignment horizontal="right" vertical="center"/>
    </xf>
    <xf numFmtId="43" fontId="14" fillId="5" borderId="0" xfId="1" applyFont="1" applyFill="1" applyAlignment="1">
      <alignment horizontal="left" vertical="center" wrapText="1"/>
    </xf>
    <xf numFmtId="0" fontId="10" fillId="0" borderId="0" xfId="0" applyFont="1"/>
    <xf numFmtId="0" fontId="15" fillId="6" borderId="0" xfId="0" applyFont="1" applyFill="1" applyAlignment="1">
      <alignment horizontal="left" vertical="center"/>
    </xf>
    <xf numFmtId="0" fontId="15" fillId="6" borderId="0" xfId="0" applyFont="1" applyFill="1" applyAlignment="1">
      <alignment horizontal="left" vertical="center" wrapText="1"/>
    </xf>
    <xf numFmtId="4" fontId="15" fillId="6" borderId="0" xfId="0" applyNumberFormat="1" applyFont="1" applyFill="1" applyAlignment="1">
      <alignment horizontal="right" vertical="center" wrapText="1"/>
    </xf>
    <xf numFmtId="4" fontId="15" fillId="6" borderId="0" xfId="0" applyNumberFormat="1" applyFont="1" applyFill="1" applyAlignment="1">
      <alignment horizontal="right" vertical="center"/>
    </xf>
    <xf numFmtId="0" fontId="10" fillId="0" borderId="0" xfId="0" applyFont="1" applyAlignment="1">
      <alignment horizontal="left" vertical="center" wrapText="1"/>
    </xf>
    <xf numFmtId="43" fontId="10" fillId="0" borderId="0" xfId="1" applyFont="1" applyAlignment="1">
      <alignment horizontal="left" vertical="center" wrapText="1"/>
    </xf>
    <xf numFmtId="43" fontId="10" fillId="0" borderId="0" xfId="1" applyFont="1" applyAlignment="1">
      <alignment horizontal="left" vertical="center"/>
    </xf>
    <xf numFmtId="43" fontId="15" fillId="0" borderId="0" xfId="1" applyFont="1" applyAlignment="1">
      <alignment horizontal="right" vertical="center" wrapText="1"/>
    </xf>
    <xf numFmtId="0" fontId="16" fillId="3" borderId="0" xfId="0" applyFont="1" applyFill="1"/>
    <xf numFmtId="0" fontId="16" fillId="3" borderId="0" xfId="0" applyFont="1" applyFill="1" applyAlignment="1">
      <alignment wrapText="1"/>
    </xf>
    <xf numFmtId="43" fontId="17" fillId="3" borderId="0" xfId="1" applyFont="1" applyFill="1" applyAlignment="1">
      <alignment horizontal="left" vertical="center"/>
    </xf>
    <xf numFmtId="4" fontId="17" fillId="3" borderId="0" xfId="0" applyNumberFormat="1" applyFont="1" applyFill="1"/>
    <xf numFmtId="0" fontId="17" fillId="3" borderId="0" xfId="0" applyFont="1" applyFill="1" applyAlignment="1">
      <alignment wrapText="1"/>
    </xf>
    <xf numFmtId="0" fontId="17" fillId="3" borderId="0" xfId="0" applyFont="1" applyFill="1"/>
    <xf numFmtId="0" fontId="2" fillId="0" borderId="0" xfId="0" applyFont="1"/>
    <xf numFmtId="43" fontId="0" fillId="0" borderId="0" xfId="0" applyNumberFormat="1"/>
    <xf numFmtId="0" fontId="16" fillId="0" borderId="0" xfId="0" applyFont="1"/>
    <xf numFmtId="0" fontId="8" fillId="7" borderId="0" xfId="0" applyFont="1" applyFill="1"/>
    <xf numFmtId="0" fontId="8" fillId="8" borderId="0" xfId="0" applyFont="1" applyFill="1"/>
    <xf numFmtId="0" fontId="8" fillId="9" borderId="0" xfId="0" applyFont="1" applyFill="1"/>
    <xf numFmtId="0" fontId="8" fillId="10" borderId="0" xfId="0" applyFont="1" applyFill="1"/>
    <xf numFmtId="0" fontId="9" fillId="8" borderId="0" xfId="0" applyFont="1" applyFill="1"/>
    <xf numFmtId="43" fontId="10" fillId="0" borderId="0" xfId="1" applyFont="1" applyFill="1" applyAlignment="1">
      <alignment horizontal="left" vertical="center" wrapText="1"/>
    </xf>
    <xf numFmtId="43" fontId="10" fillId="0" borderId="0" xfId="1" applyFont="1" applyFill="1" applyAlignment="1">
      <alignment horizontal="left" vertical="center"/>
    </xf>
    <xf numFmtId="0" fontId="2" fillId="0" borderId="0" xfId="0" applyFont="1" applyAlignment="1">
      <alignment horizontal="left" wrapText="1"/>
    </xf>
    <xf numFmtId="43" fontId="12" fillId="4" borderId="7" xfId="0" applyNumberFormat="1" applyFont="1" applyFill="1" applyBorder="1" applyAlignment="1">
      <alignment horizontal="center" vertical="center" wrapText="1"/>
    </xf>
    <xf numFmtId="43" fontId="12" fillId="4" borderId="12"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43" fontId="12" fillId="4" borderId="2" xfId="0" applyNumberFormat="1" applyFont="1" applyFill="1" applyBorder="1" applyAlignment="1">
      <alignment horizontal="center" vertical="center" wrapText="1"/>
    </xf>
    <xf numFmtId="43" fontId="12" fillId="4" borderId="3" xfId="0" applyNumberFormat="1" applyFont="1" applyFill="1" applyBorder="1" applyAlignment="1">
      <alignment horizontal="center" vertical="center" wrapText="1"/>
    </xf>
    <xf numFmtId="43" fontId="12" fillId="4" borderId="4" xfId="0" applyNumberFormat="1" applyFont="1" applyFill="1" applyBorder="1" applyAlignment="1">
      <alignment horizontal="center" vertical="center" wrapText="1"/>
    </xf>
    <xf numFmtId="43" fontId="12" fillId="4" borderId="8" xfId="0" applyNumberFormat="1" applyFont="1" applyFill="1" applyBorder="1" applyAlignment="1">
      <alignment horizontal="center" vertical="center" wrapText="1"/>
    </xf>
    <xf numFmtId="43" fontId="12" fillId="4" borderId="9" xfId="0" applyNumberFormat="1" applyFont="1" applyFill="1" applyBorder="1" applyAlignment="1">
      <alignment horizontal="center" vertical="center" wrapText="1"/>
    </xf>
    <xf numFmtId="43" fontId="12" fillId="4" borderId="10" xfId="0" applyNumberFormat="1" applyFont="1" applyFill="1" applyBorder="1" applyAlignment="1">
      <alignment horizontal="center" vertical="center" wrapText="1"/>
    </xf>
    <xf numFmtId="43" fontId="12" fillId="4" borderId="5" xfId="0" applyNumberFormat="1" applyFont="1" applyFill="1" applyBorder="1" applyAlignment="1">
      <alignment horizontal="center" vertical="center"/>
    </xf>
    <xf numFmtId="43" fontId="12" fillId="4" borderId="6" xfId="0" applyNumberFormat="1" applyFont="1" applyFill="1" applyBorder="1" applyAlignment="1">
      <alignment horizontal="center" vertical="center"/>
    </xf>
  </cellXfs>
  <cellStyles count="2">
    <cellStyle name="Millares" xfId="1" builtinId="3"/>
    <cellStyle name="Normal" xfId="0" builtinId="0"/>
  </cellStyles>
  <dxfs count="0"/>
  <tableStyles count="1" defaultTableStyle="TableStyleMedium2" defaultPivotStyle="PivotStyleLight16">
    <tableStyle name="Invisible" pivot="0" table="0" count="0" xr9:uid="{001A262A-4B78-4678-8E1D-009403C2EF28}"/>
  </tableStyles>
  <colors>
    <mruColors>
      <color rgb="FF3DB975"/>
      <color rgb="FFE8328B"/>
      <color rgb="FFF6A23A"/>
      <color rgb="FF269D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137584</xdr:colOff>
      <xdr:row>1</xdr:row>
      <xdr:rowOff>21167</xdr:rowOff>
    </xdr:from>
    <xdr:ext cx="1242467" cy="465481"/>
    <xdr:pic>
      <xdr:nvPicPr>
        <xdr:cNvPr id="2" name="Imagen 1">
          <a:extLst>
            <a:ext uri="{FF2B5EF4-FFF2-40B4-BE49-F238E27FC236}">
              <a16:creationId xmlns:a16="http://schemas.microsoft.com/office/drawing/2014/main" id="{CCB77C2A-F8BE-497B-968A-E18000EDEC2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766234" y="183092"/>
          <a:ext cx="1242467" cy="465481"/>
        </a:xfrm>
        <a:prstGeom prst="rect">
          <a:avLst/>
        </a:prstGeom>
      </xdr:spPr>
    </xdr:pic>
    <xdr:clientData/>
  </xdr:oneCellAnchor>
  <xdr:twoCellAnchor editAs="oneCell">
    <xdr:from>
      <xdr:col>2</xdr:col>
      <xdr:colOff>1409700</xdr:colOff>
      <xdr:row>0</xdr:row>
      <xdr:rowOff>0</xdr:rowOff>
    </xdr:from>
    <xdr:to>
      <xdr:col>2</xdr:col>
      <xdr:colOff>2826265</xdr:colOff>
      <xdr:row>4</xdr:row>
      <xdr:rowOff>134216</xdr:rowOff>
    </xdr:to>
    <xdr:pic>
      <xdr:nvPicPr>
        <xdr:cNvPr id="3" name="Imagen 2">
          <a:extLst>
            <a:ext uri="{FF2B5EF4-FFF2-40B4-BE49-F238E27FC236}">
              <a16:creationId xmlns:a16="http://schemas.microsoft.com/office/drawing/2014/main" id="{FDB35EA7-54C1-4501-AC70-4B651013DBC8}"/>
            </a:ext>
          </a:extLst>
        </xdr:cNvPr>
        <xdr:cNvPicPr>
          <a:picLocks noChangeAspect="1"/>
        </xdr:cNvPicPr>
      </xdr:nvPicPr>
      <xdr:blipFill>
        <a:blip xmlns:r="http://schemas.openxmlformats.org/officeDocument/2006/relationships" r:embed="rId2"/>
        <a:stretch>
          <a:fillRect/>
        </a:stretch>
      </xdr:blipFill>
      <xdr:spPr>
        <a:xfrm>
          <a:off x="2038350" y="0"/>
          <a:ext cx="1416565" cy="781916"/>
        </a:xfrm>
        <a:prstGeom prst="rect">
          <a:avLst/>
        </a:prstGeom>
      </xdr:spPr>
    </xdr:pic>
    <xdr:clientData/>
  </xdr:twoCellAnchor>
  <xdr:oneCellAnchor>
    <xdr:from>
      <xdr:col>2</xdr:col>
      <xdr:colOff>137584</xdr:colOff>
      <xdr:row>1</xdr:row>
      <xdr:rowOff>21167</xdr:rowOff>
    </xdr:from>
    <xdr:ext cx="1242467" cy="465481"/>
    <xdr:pic>
      <xdr:nvPicPr>
        <xdr:cNvPr id="4" name="Imagen 3">
          <a:extLst>
            <a:ext uri="{FF2B5EF4-FFF2-40B4-BE49-F238E27FC236}">
              <a16:creationId xmlns:a16="http://schemas.microsoft.com/office/drawing/2014/main" id="{F18360F4-F8B5-40A7-83A8-C3E3A94B47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00" t="9155" r="4000" b="11884"/>
        <a:stretch/>
      </xdr:blipFill>
      <xdr:spPr>
        <a:xfrm>
          <a:off x="766234" y="183092"/>
          <a:ext cx="1242467" cy="465481"/>
        </a:xfrm>
        <a:prstGeom prst="rect">
          <a:avLst/>
        </a:prstGeom>
      </xdr:spPr>
    </xdr:pic>
    <xdr:clientData/>
  </xdr:oneCellAnchor>
  <xdr:twoCellAnchor editAs="oneCell">
    <xdr:from>
      <xdr:col>2</xdr:col>
      <xdr:colOff>1409700</xdr:colOff>
      <xdr:row>0</xdr:row>
      <xdr:rowOff>0</xdr:rowOff>
    </xdr:from>
    <xdr:to>
      <xdr:col>2</xdr:col>
      <xdr:colOff>2826265</xdr:colOff>
      <xdr:row>4</xdr:row>
      <xdr:rowOff>19916</xdr:rowOff>
    </xdr:to>
    <xdr:pic>
      <xdr:nvPicPr>
        <xdr:cNvPr id="5" name="Imagen 4">
          <a:extLst>
            <a:ext uri="{FF2B5EF4-FFF2-40B4-BE49-F238E27FC236}">
              <a16:creationId xmlns:a16="http://schemas.microsoft.com/office/drawing/2014/main" id="{25F3E097-63D7-46F4-B922-B705C89D4BD6}"/>
            </a:ext>
          </a:extLst>
        </xdr:cNvPr>
        <xdr:cNvPicPr>
          <a:picLocks noChangeAspect="1"/>
        </xdr:cNvPicPr>
      </xdr:nvPicPr>
      <xdr:blipFill>
        <a:blip xmlns:r="http://schemas.openxmlformats.org/officeDocument/2006/relationships" r:embed="rId2"/>
        <a:stretch>
          <a:fillRect/>
        </a:stretch>
      </xdr:blipFill>
      <xdr:spPr>
        <a:xfrm>
          <a:off x="2038350" y="0"/>
          <a:ext cx="1416565" cy="6676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108E1C2-F1C0-4CC1-A0C9-5A8AAC20B072}">
  <we:reference id="wa200005502" version="1.0.0.13" store="es-ES" storeType="OMEX"/>
  <we:alternateReferences>
    <we:reference id="wa200005502" version="1.0.0.13" store="" storeType="OMEX"/>
  </we:alternateReferences>
  <we:properties>
    <we:property name="docId" value="&quot;vzt83uMAT73F0lMCY26Yt&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ebextensions/webextension2.xml><?xml version="1.0" encoding="utf-8"?>
<we:webextension xmlns:we="http://schemas.microsoft.com/office/webextensions/webextension/2010/11" id="{C57215B0-27E1-4709-B46D-543C6EB50D5A}">
  <we:reference id="wa200005171" version="1.0.0.0" store="es-ES" storeType="OMEX"/>
  <we:alternateReferences>
    <we:reference id="wa200005171" version="1.0.0.0" store="wa2000051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_xldudf_GPT_GPTINTERACT</we:customFunctionIds>
        <we:customFunctionIds>_xldudf_GPT_GPTPROMPT</we:customFunctionIds>
        <we:customFunctionIds>_xldudf_GPT_GPTPREDICT</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E520-A4A7-4F7F-800E-CDEB49D8B254}">
  <dimension ref="A1:O150"/>
  <sheetViews>
    <sheetView tabSelected="1" zoomScale="70" zoomScaleNormal="70" workbookViewId="0">
      <selection activeCell="L1" sqref="L1"/>
    </sheetView>
  </sheetViews>
  <sheetFormatPr baseColWidth="10" defaultRowHeight="15" x14ac:dyDescent="0.25"/>
  <cols>
    <col min="1" max="1" width="3.7109375" customWidth="1"/>
    <col min="2" max="2" width="5.7109375" customWidth="1"/>
    <col min="3" max="3" width="45.7109375" customWidth="1"/>
    <col min="4" max="4" width="25" customWidth="1"/>
    <col min="5" max="5" width="23" customWidth="1"/>
    <col min="6" max="12" width="23.42578125" customWidth="1"/>
  </cols>
  <sheetData>
    <row r="1" spans="1:12" s="8" customFormat="1" ht="12.75" customHeight="1" x14ac:dyDescent="0.25">
      <c r="A1" s="1"/>
      <c r="B1" s="1"/>
      <c r="C1" s="2"/>
      <c r="D1" s="3"/>
      <c r="E1" s="4"/>
      <c r="F1" s="5"/>
      <c r="G1" s="4"/>
      <c r="H1" s="6"/>
      <c r="I1" s="4"/>
      <c r="J1" s="5"/>
      <c r="K1" s="4"/>
      <c r="L1" s="7"/>
    </row>
    <row r="2" spans="1:12" s="8" customFormat="1" ht="12.75" customHeight="1" x14ac:dyDescent="0.25">
      <c r="A2" s="9"/>
      <c r="B2" s="9"/>
      <c r="C2" s="10"/>
      <c r="D2" s="61" t="s">
        <v>0</v>
      </c>
      <c r="E2" s="61"/>
      <c r="F2" s="61"/>
      <c r="G2" s="61"/>
      <c r="H2" s="61"/>
      <c r="I2" s="61"/>
      <c r="J2" s="61"/>
      <c r="K2" s="11" t="s">
        <v>1</v>
      </c>
      <c r="L2" s="12" t="s">
        <v>2</v>
      </c>
    </row>
    <row r="3" spans="1:12" s="8" customFormat="1" ht="12.75" customHeight="1" x14ac:dyDescent="0.25">
      <c r="A3" s="9"/>
      <c r="B3" s="9"/>
      <c r="C3" s="10"/>
      <c r="D3" s="61"/>
      <c r="E3" s="61"/>
      <c r="F3" s="61"/>
      <c r="G3" s="61"/>
      <c r="H3" s="61"/>
      <c r="I3" s="61"/>
      <c r="J3" s="61"/>
      <c r="K3" s="11" t="s">
        <v>3</v>
      </c>
      <c r="L3" s="13">
        <v>2026</v>
      </c>
    </row>
    <row r="4" spans="1:12" s="8" customFormat="1" ht="12.75" customHeight="1" x14ac:dyDescent="0.25">
      <c r="A4" s="9"/>
      <c r="B4" s="9"/>
      <c r="C4" s="10"/>
      <c r="D4" s="61"/>
      <c r="E4" s="61"/>
      <c r="F4" s="61"/>
      <c r="G4" s="61"/>
      <c r="H4" s="61"/>
      <c r="I4" s="61"/>
      <c r="J4" s="61"/>
      <c r="K4" s="11" t="s">
        <v>4</v>
      </c>
      <c r="L4" s="12" t="s">
        <v>200</v>
      </c>
    </row>
    <row r="5" spans="1:12" s="8" customFormat="1" ht="12.75" customHeight="1" x14ac:dyDescent="0.25">
      <c r="A5" s="9"/>
      <c r="B5" s="9"/>
      <c r="C5" s="10"/>
      <c r="D5" s="14"/>
      <c r="E5" s="15"/>
      <c r="F5" s="16"/>
      <c r="G5" s="15"/>
      <c r="H5" s="16"/>
      <c r="I5" s="15"/>
      <c r="J5" s="16"/>
      <c r="K5" s="15"/>
      <c r="L5" s="17"/>
    </row>
    <row r="6" spans="1:12" s="18" customFormat="1" ht="4.5" customHeight="1" x14ac:dyDescent="0.35">
      <c r="A6" s="51"/>
      <c r="B6" s="52"/>
      <c r="C6" s="53"/>
      <c r="D6" s="54"/>
      <c r="E6" s="51"/>
      <c r="F6" s="55"/>
      <c r="G6" s="53"/>
      <c r="H6" s="54"/>
      <c r="I6" s="51"/>
      <c r="J6" s="52"/>
      <c r="K6" s="53"/>
      <c r="L6" s="54"/>
    </row>
    <row r="7" spans="1:12" x14ac:dyDescent="0.25">
      <c r="A7" s="19"/>
      <c r="B7" s="19"/>
      <c r="C7" s="20"/>
      <c r="D7" s="21"/>
      <c r="E7" s="22"/>
      <c r="F7" s="20"/>
      <c r="G7" s="22"/>
      <c r="H7" s="19"/>
      <c r="I7" s="22"/>
      <c r="J7" s="20"/>
      <c r="K7" s="22"/>
      <c r="L7" s="23"/>
    </row>
    <row r="8" spans="1:12" ht="15" customHeight="1" x14ac:dyDescent="0.25">
      <c r="A8" s="62" t="s">
        <v>5</v>
      </c>
      <c r="B8" s="63"/>
      <c r="C8" s="64"/>
      <c r="D8" s="68" t="s">
        <v>6</v>
      </c>
      <c r="E8" s="69"/>
      <c r="F8" s="68" t="s">
        <v>7</v>
      </c>
      <c r="G8" s="69"/>
      <c r="H8" s="68" t="s">
        <v>8</v>
      </c>
      <c r="I8" s="69"/>
      <c r="J8" s="68" t="s">
        <v>9</v>
      </c>
      <c r="K8" s="69"/>
      <c r="L8" s="59" t="s">
        <v>10</v>
      </c>
    </row>
    <row r="9" spans="1:12" ht="15" customHeight="1" x14ac:dyDescent="0.25">
      <c r="A9" s="65"/>
      <c r="B9" s="66"/>
      <c r="C9" s="67"/>
      <c r="D9" s="24" t="s">
        <v>11</v>
      </c>
      <c r="E9" s="24" t="s">
        <v>12</v>
      </c>
      <c r="F9" s="24" t="s">
        <v>11</v>
      </c>
      <c r="G9" s="24" t="s">
        <v>12</v>
      </c>
      <c r="H9" s="24" t="s">
        <v>11</v>
      </c>
      <c r="I9" s="24" t="s">
        <v>12</v>
      </c>
      <c r="J9" s="24" t="s">
        <v>11</v>
      </c>
      <c r="K9" s="24" t="s">
        <v>12</v>
      </c>
      <c r="L9" s="60"/>
    </row>
    <row r="10" spans="1:12" x14ac:dyDescent="0.25">
      <c r="A10" s="19"/>
      <c r="B10" s="19"/>
      <c r="C10" s="20"/>
      <c r="D10" s="21"/>
      <c r="E10" s="22"/>
      <c r="F10" s="20"/>
      <c r="G10" s="22"/>
      <c r="H10" s="19"/>
      <c r="I10" s="22"/>
      <c r="J10" s="20"/>
      <c r="K10" s="22"/>
      <c r="L10" s="23"/>
    </row>
    <row r="11" spans="1:12" ht="9.75" customHeight="1" x14ac:dyDescent="0.25">
      <c r="C11" s="25"/>
      <c r="D11" s="26"/>
      <c r="E11" s="27"/>
      <c r="F11" s="25"/>
      <c r="G11" s="27"/>
      <c r="I11" s="27"/>
      <c r="J11" s="25"/>
      <c r="K11" s="27"/>
      <c r="L11" s="28"/>
    </row>
    <row r="12" spans="1:12" x14ac:dyDescent="0.25">
      <c r="A12" s="29" t="s">
        <v>13</v>
      </c>
      <c r="B12" s="30"/>
      <c r="C12" s="30"/>
      <c r="D12" s="31"/>
      <c r="E12" s="32">
        <f>+E13+E85</f>
        <v>20565071063.300007</v>
      </c>
      <c r="F12" s="32"/>
      <c r="G12" s="32">
        <f>+G13</f>
        <v>2026159522.3799999</v>
      </c>
      <c r="H12" s="32"/>
      <c r="I12" s="32">
        <f>+I13</f>
        <v>18438162.289999999</v>
      </c>
      <c r="J12" s="32"/>
      <c r="K12" s="32">
        <f>+K13</f>
        <v>7777009.75</v>
      </c>
      <c r="L12" s="32">
        <f>+L13+L85</f>
        <v>22617445757.720005</v>
      </c>
    </row>
    <row r="13" spans="1:12" x14ac:dyDescent="0.25">
      <c r="A13" s="33"/>
      <c r="B13" s="34" t="s">
        <v>14</v>
      </c>
      <c r="C13" s="35"/>
      <c r="D13" s="36"/>
      <c r="E13" s="37">
        <f>SUM(E14:E84)</f>
        <v>20326590323.720005</v>
      </c>
      <c r="F13" s="36"/>
      <c r="G13" s="37">
        <f>SUM(G14:G84)</f>
        <v>2026159522.3799999</v>
      </c>
      <c r="H13" s="37"/>
      <c r="I13" s="37">
        <f>SUM(I14:I68)</f>
        <v>18438162.289999999</v>
      </c>
      <c r="J13" s="36"/>
      <c r="K13" s="37">
        <f>SUM(K14:K68)</f>
        <v>7777009.75</v>
      </c>
      <c r="L13" s="37">
        <f>SUM(L14:L84)</f>
        <v>22378965018.140003</v>
      </c>
    </row>
    <row r="14" spans="1:12" ht="51" x14ac:dyDescent="0.25">
      <c r="C14" s="38" t="s">
        <v>86</v>
      </c>
      <c r="D14" s="39" t="s">
        <v>87</v>
      </c>
      <c r="E14" s="56">
        <v>23838088</v>
      </c>
      <c r="F14" s="39" t="s">
        <v>88</v>
      </c>
      <c r="G14" s="57"/>
      <c r="H14" s="57"/>
      <c r="I14" s="56"/>
      <c r="J14" s="39"/>
      <c r="K14" s="39"/>
      <c r="L14" s="41">
        <f>K14+I14+G14+E14</f>
        <v>23838088</v>
      </c>
    </row>
    <row r="15" spans="1:12" ht="51" x14ac:dyDescent="0.25">
      <c r="C15" s="38" t="s">
        <v>89</v>
      </c>
      <c r="D15" s="39" t="s">
        <v>87</v>
      </c>
      <c r="E15" s="56">
        <v>5999999.9999999991</v>
      </c>
      <c r="F15" s="39" t="s">
        <v>88</v>
      </c>
      <c r="G15" s="56"/>
      <c r="H15" s="57"/>
      <c r="I15" s="56"/>
      <c r="J15" s="39"/>
      <c r="K15" s="39"/>
      <c r="L15" s="41">
        <f t="shared" ref="L15:L78" si="0">K15+I15+G15+E15</f>
        <v>5999999.9999999991</v>
      </c>
    </row>
    <row r="16" spans="1:12" ht="51" x14ac:dyDescent="0.25">
      <c r="C16" s="38" t="s">
        <v>90</v>
      </c>
      <c r="D16" s="39" t="s">
        <v>114</v>
      </c>
      <c r="E16" s="56">
        <v>34698672.400000006</v>
      </c>
      <c r="F16" s="39" t="s">
        <v>130</v>
      </c>
      <c r="G16" s="56">
        <v>4163840</v>
      </c>
      <c r="H16" s="57"/>
      <c r="I16" s="56"/>
      <c r="J16" s="39"/>
      <c r="K16" s="39"/>
      <c r="L16" s="41">
        <f t="shared" si="0"/>
        <v>38862512.400000006</v>
      </c>
    </row>
    <row r="17" spans="3:12" ht="63.75" x14ac:dyDescent="0.25">
      <c r="C17" s="38" t="s">
        <v>159</v>
      </c>
      <c r="D17" s="39" t="s">
        <v>201</v>
      </c>
      <c r="E17" s="56">
        <v>1614555</v>
      </c>
      <c r="F17" s="39" t="s">
        <v>131</v>
      </c>
      <c r="G17" s="56">
        <v>900000</v>
      </c>
      <c r="H17" s="57"/>
      <c r="I17" s="56"/>
      <c r="J17" s="39"/>
      <c r="K17" s="39"/>
      <c r="L17" s="41">
        <f t="shared" si="0"/>
        <v>2514555</v>
      </c>
    </row>
    <row r="18" spans="3:12" ht="63.75" x14ac:dyDescent="0.25">
      <c r="C18" s="38" t="s">
        <v>91</v>
      </c>
      <c r="D18" s="39" t="s">
        <v>115</v>
      </c>
      <c r="E18" s="56">
        <v>2198281</v>
      </c>
      <c r="F18" s="39" t="s">
        <v>20</v>
      </c>
      <c r="G18" s="56"/>
      <c r="H18" s="57"/>
      <c r="I18" s="56"/>
      <c r="J18" s="39"/>
      <c r="K18" s="39"/>
      <c r="L18" s="41">
        <f t="shared" si="0"/>
        <v>2198281</v>
      </c>
    </row>
    <row r="19" spans="3:12" ht="63.75" x14ac:dyDescent="0.25">
      <c r="C19" s="38" t="s">
        <v>160</v>
      </c>
      <c r="D19" s="39" t="s">
        <v>203</v>
      </c>
      <c r="E19" s="56">
        <v>200000</v>
      </c>
      <c r="F19" s="39" t="s">
        <v>132</v>
      </c>
      <c r="G19" s="56"/>
      <c r="H19" s="57"/>
      <c r="I19" s="56"/>
      <c r="J19" s="39"/>
      <c r="K19" s="39"/>
      <c r="L19" s="41">
        <f t="shared" si="0"/>
        <v>200000</v>
      </c>
    </row>
    <row r="20" spans="3:12" ht="63.75" x14ac:dyDescent="0.25">
      <c r="C20" s="38" t="s">
        <v>161</v>
      </c>
      <c r="D20" s="39" t="s">
        <v>202</v>
      </c>
      <c r="E20" s="56">
        <v>0</v>
      </c>
      <c r="F20" s="39" t="s">
        <v>17</v>
      </c>
      <c r="G20" s="56"/>
      <c r="H20" s="57"/>
      <c r="I20" s="56"/>
      <c r="J20" s="39"/>
      <c r="K20" s="39"/>
      <c r="L20" s="41">
        <f t="shared" si="0"/>
        <v>0</v>
      </c>
    </row>
    <row r="21" spans="3:12" ht="51" x14ac:dyDescent="0.25">
      <c r="C21" s="38" t="s">
        <v>92</v>
      </c>
      <c r="D21" s="39" t="s">
        <v>116</v>
      </c>
      <c r="E21" s="56">
        <v>21753558.579999998</v>
      </c>
      <c r="F21" s="39" t="s">
        <v>20</v>
      </c>
      <c r="G21" s="56"/>
      <c r="H21" s="57"/>
      <c r="I21" s="56"/>
      <c r="J21" s="39"/>
      <c r="K21" s="39"/>
      <c r="L21" s="41">
        <f t="shared" si="0"/>
        <v>21753558.579999998</v>
      </c>
    </row>
    <row r="22" spans="3:12" ht="51" x14ac:dyDescent="0.25">
      <c r="C22" s="38" t="s">
        <v>93</v>
      </c>
      <c r="D22" s="39" t="s">
        <v>116</v>
      </c>
      <c r="E22" s="56">
        <v>14413305</v>
      </c>
      <c r="F22" s="39" t="s">
        <v>20</v>
      </c>
      <c r="G22" s="56"/>
      <c r="H22" s="57"/>
      <c r="I22" s="56"/>
      <c r="J22" s="39"/>
      <c r="K22" s="39"/>
      <c r="L22" s="41">
        <f t="shared" si="0"/>
        <v>14413305</v>
      </c>
    </row>
    <row r="23" spans="3:12" ht="51" x14ac:dyDescent="0.25">
      <c r="C23" s="38" t="s">
        <v>162</v>
      </c>
      <c r="D23" s="39" t="s">
        <v>19</v>
      </c>
      <c r="E23" s="56">
        <v>1555735</v>
      </c>
      <c r="F23" s="39" t="s">
        <v>20</v>
      </c>
      <c r="G23" s="56"/>
      <c r="H23" s="57"/>
      <c r="I23" s="56"/>
      <c r="J23" s="39"/>
      <c r="K23" s="39"/>
      <c r="L23" s="41">
        <f t="shared" si="0"/>
        <v>1555735</v>
      </c>
    </row>
    <row r="24" spans="3:12" ht="51" x14ac:dyDescent="0.25">
      <c r="C24" s="38" t="s">
        <v>94</v>
      </c>
      <c r="D24" s="39" t="s">
        <v>116</v>
      </c>
      <c r="E24" s="56">
        <v>144369760.43000001</v>
      </c>
      <c r="F24" s="39" t="s">
        <v>20</v>
      </c>
      <c r="G24" s="56"/>
      <c r="H24" s="57"/>
      <c r="I24" s="56"/>
      <c r="J24" s="39"/>
      <c r="K24" s="39"/>
      <c r="L24" s="41">
        <f t="shared" si="0"/>
        <v>144369760.43000001</v>
      </c>
    </row>
    <row r="25" spans="3:12" ht="38.25" x14ac:dyDescent="0.25">
      <c r="C25" s="38" t="s">
        <v>163</v>
      </c>
      <c r="D25" s="39" t="s">
        <v>204</v>
      </c>
      <c r="E25" s="56">
        <v>2094921.38</v>
      </c>
      <c r="F25" s="39" t="s">
        <v>20</v>
      </c>
      <c r="G25" s="56"/>
      <c r="H25" s="57"/>
      <c r="I25" s="56"/>
      <c r="J25" s="39"/>
      <c r="K25" s="39"/>
      <c r="L25" s="41">
        <f t="shared" si="0"/>
        <v>2094921.38</v>
      </c>
    </row>
    <row r="26" spans="3:12" ht="63.75" x14ac:dyDescent="0.25">
      <c r="C26" s="38" t="s">
        <v>164</v>
      </c>
      <c r="D26" s="39" t="s">
        <v>205</v>
      </c>
      <c r="E26" s="56">
        <v>31574658</v>
      </c>
      <c r="F26" s="39" t="s">
        <v>20</v>
      </c>
      <c r="G26" s="56"/>
      <c r="H26" s="57"/>
      <c r="I26" s="56"/>
      <c r="J26" s="39"/>
      <c r="K26" s="39"/>
      <c r="L26" s="41">
        <f t="shared" si="0"/>
        <v>31574658</v>
      </c>
    </row>
    <row r="27" spans="3:12" ht="38.25" x14ac:dyDescent="0.25">
      <c r="C27" s="38" t="s">
        <v>15</v>
      </c>
      <c r="D27" s="39" t="s">
        <v>16</v>
      </c>
      <c r="E27" s="56">
        <v>1807369999.9999998</v>
      </c>
      <c r="F27" s="39" t="s">
        <v>17</v>
      </c>
      <c r="G27" s="56">
        <v>540322970</v>
      </c>
      <c r="H27" s="57"/>
      <c r="I27" s="56"/>
      <c r="J27" s="39"/>
      <c r="K27" s="39"/>
      <c r="L27" s="41">
        <f t="shared" si="0"/>
        <v>2347692970</v>
      </c>
    </row>
    <row r="28" spans="3:12" ht="51" x14ac:dyDescent="0.25">
      <c r="C28" s="38" t="s">
        <v>18</v>
      </c>
      <c r="D28" s="39" t="s">
        <v>19</v>
      </c>
      <c r="E28" s="56">
        <v>24583688.999999985</v>
      </c>
      <c r="F28" s="39" t="s">
        <v>20</v>
      </c>
      <c r="G28" s="56">
        <v>24583689</v>
      </c>
      <c r="H28" s="57"/>
      <c r="I28" s="56"/>
      <c r="J28" s="39"/>
      <c r="K28" s="39"/>
      <c r="L28" s="41">
        <f t="shared" si="0"/>
        <v>49167377.999999985</v>
      </c>
    </row>
    <row r="29" spans="3:12" ht="51" x14ac:dyDescent="0.25">
      <c r="C29" s="38" t="s">
        <v>21</v>
      </c>
      <c r="D29" s="39" t="s">
        <v>19</v>
      </c>
      <c r="E29" s="56">
        <v>274709279</v>
      </c>
      <c r="F29" s="39" t="s">
        <v>22</v>
      </c>
      <c r="G29" s="56">
        <f>316824399.53+122030778</f>
        <v>438855177.52999997</v>
      </c>
      <c r="H29" s="57"/>
      <c r="I29" s="56"/>
      <c r="J29" s="39"/>
      <c r="K29" s="39"/>
      <c r="L29" s="41">
        <f t="shared" si="0"/>
        <v>713564456.52999997</v>
      </c>
    </row>
    <row r="30" spans="3:12" ht="51" x14ac:dyDescent="0.25">
      <c r="C30" s="38" t="s">
        <v>23</v>
      </c>
      <c r="D30" s="39" t="s">
        <v>19</v>
      </c>
      <c r="E30" s="56">
        <v>190200723</v>
      </c>
      <c r="F30" s="39" t="s">
        <v>24</v>
      </c>
      <c r="G30" s="56">
        <f>228854665+8740445</f>
        <v>237595110</v>
      </c>
      <c r="H30" s="57"/>
      <c r="I30" s="56"/>
      <c r="J30" s="39"/>
      <c r="K30" s="39"/>
      <c r="L30" s="41">
        <f t="shared" si="0"/>
        <v>427795833</v>
      </c>
    </row>
    <row r="31" spans="3:12" ht="76.5" x14ac:dyDescent="0.25">
      <c r="C31" s="38" t="s">
        <v>95</v>
      </c>
      <c r="D31" s="39" t="s">
        <v>117</v>
      </c>
      <c r="E31" s="56">
        <v>33335794</v>
      </c>
      <c r="F31" s="39" t="s">
        <v>132</v>
      </c>
      <c r="G31" s="56">
        <f>205597+19988439+9038695</f>
        <v>29232731</v>
      </c>
      <c r="H31" s="57"/>
      <c r="I31" s="56"/>
      <c r="J31" s="39"/>
      <c r="K31" s="39"/>
      <c r="L31" s="41">
        <f t="shared" si="0"/>
        <v>62568525</v>
      </c>
    </row>
    <row r="32" spans="3:12" ht="38.25" x14ac:dyDescent="0.25">
      <c r="C32" s="38" t="s">
        <v>96</v>
      </c>
      <c r="D32" s="39" t="s">
        <v>118</v>
      </c>
      <c r="E32" s="56">
        <v>35350624</v>
      </c>
      <c r="F32" s="39" t="s">
        <v>133</v>
      </c>
      <c r="G32" s="56">
        <v>32000000</v>
      </c>
      <c r="H32" s="57"/>
      <c r="I32" s="56"/>
      <c r="J32" s="39"/>
      <c r="K32" s="39"/>
      <c r="L32" s="41">
        <f t="shared" si="0"/>
        <v>67350624</v>
      </c>
    </row>
    <row r="33" spans="3:12" ht="51" x14ac:dyDescent="0.25">
      <c r="C33" s="38" t="s">
        <v>212</v>
      </c>
      <c r="D33" s="39" t="s">
        <v>19</v>
      </c>
      <c r="E33" s="56">
        <v>5379197</v>
      </c>
      <c r="F33" s="39" t="s">
        <v>25</v>
      </c>
      <c r="G33" s="56">
        <v>3817538</v>
      </c>
      <c r="H33" s="57"/>
      <c r="I33" s="56"/>
      <c r="J33" s="39"/>
      <c r="K33" s="39"/>
      <c r="L33" s="41">
        <f t="shared" si="0"/>
        <v>9196735</v>
      </c>
    </row>
    <row r="34" spans="3:12" ht="51" x14ac:dyDescent="0.25">
      <c r="C34" s="38" t="s">
        <v>165</v>
      </c>
      <c r="D34" s="39" t="s">
        <v>206</v>
      </c>
      <c r="E34" s="56">
        <v>600000</v>
      </c>
      <c r="F34" s="39" t="s">
        <v>166</v>
      </c>
      <c r="G34" s="56"/>
      <c r="H34" s="57"/>
      <c r="I34" s="56"/>
      <c r="J34" s="39"/>
      <c r="K34" s="39"/>
      <c r="L34" s="41">
        <f t="shared" si="0"/>
        <v>600000</v>
      </c>
    </row>
    <row r="35" spans="3:12" ht="38.25" x14ac:dyDescent="0.25">
      <c r="C35" s="38" t="s">
        <v>167</v>
      </c>
      <c r="D35" s="39" t="s">
        <v>204</v>
      </c>
      <c r="E35" s="56">
        <v>692877981</v>
      </c>
      <c r="F35" s="39" t="s">
        <v>20</v>
      </c>
      <c r="G35" s="56"/>
      <c r="H35" s="57"/>
      <c r="I35" s="56"/>
      <c r="J35" s="39"/>
      <c r="K35" s="39"/>
      <c r="L35" s="41">
        <f t="shared" si="0"/>
        <v>692877981</v>
      </c>
    </row>
    <row r="36" spans="3:12" ht="63.75" x14ac:dyDescent="0.25">
      <c r="C36" s="38" t="s">
        <v>27</v>
      </c>
      <c r="D36" s="39" t="s">
        <v>26</v>
      </c>
      <c r="E36" s="56">
        <v>2132196825.180001</v>
      </c>
      <c r="F36" s="39" t="s">
        <v>20</v>
      </c>
      <c r="G36" s="56"/>
      <c r="H36" s="57"/>
      <c r="I36" s="56"/>
      <c r="J36" s="39"/>
      <c r="K36" s="39"/>
      <c r="L36" s="41">
        <f t="shared" si="0"/>
        <v>2132196825.180001</v>
      </c>
    </row>
    <row r="37" spans="3:12" ht="63.75" x14ac:dyDescent="0.25">
      <c r="C37" s="38" t="s">
        <v>28</v>
      </c>
      <c r="D37" s="39" t="s">
        <v>29</v>
      </c>
      <c r="E37" s="56">
        <v>5268529</v>
      </c>
      <c r="F37" s="39" t="s">
        <v>30</v>
      </c>
      <c r="G37" s="56"/>
      <c r="H37" s="57"/>
      <c r="I37" s="56"/>
      <c r="J37" s="39"/>
      <c r="K37" s="39"/>
      <c r="L37" s="41">
        <f t="shared" si="0"/>
        <v>5268529</v>
      </c>
    </row>
    <row r="38" spans="3:12" ht="51" x14ac:dyDescent="0.25">
      <c r="C38" s="38" t="s">
        <v>97</v>
      </c>
      <c r="D38" s="39" t="s">
        <v>119</v>
      </c>
      <c r="E38" s="56">
        <v>800620.05</v>
      </c>
      <c r="F38" s="39" t="s">
        <v>52</v>
      </c>
      <c r="G38" s="56"/>
      <c r="H38" s="57"/>
      <c r="I38" s="56"/>
      <c r="J38" s="39"/>
      <c r="K38" s="39"/>
      <c r="L38" s="41">
        <f t="shared" si="0"/>
        <v>800620.05</v>
      </c>
    </row>
    <row r="39" spans="3:12" ht="51" x14ac:dyDescent="0.25">
      <c r="C39" s="38" t="s">
        <v>98</v>
      </c>
      <c r="D39" s="39" t="s">
        <v>119</v>
      </c>
      <c r="E39" s="56">
        <v>600128.31999999995</v>
      </c>
      <c r="F39" s="39" t="s">
        <v>52</v>
      </c>
      <c r="G39" s="56"/>
      <c r="H39" s="57"/>
      <c r="I39" s="56"/>
      <c r="J39" s="39"/>
      <c r="K39" s="39"/>
      <c r="L39" s="41">
        <f t="shared" si="0"/>
        <v>600128.31999999995</v>
      </c>
    </row>
    <row r="40" spans="3:12" ht="63.75" x14ac:dyDescent="0.25">
      <c r="C40" s="38" t="s">
        <v>99</v>
      </c>
      <c r="D40" s="39" t="s">
        <v>120</v>
      </c>
      <c r="E40" s="56">
        <v>33472380.449999996</v>
      </c>
      <c r="F40" s="39" t="s">
        <v>54</v>
      </c>
      <c r="G40" s="56"/>
      <c r="H40" s="57"/>
      <c r="I40" s="56"/>
      <c r="J40" s="39"/>
      <c r="K40" s="39"/>
      <c r="L40" s="41">
        <f t="shared" si="0"/>
        <v>33472380.449999996</v>
      </c>
    </row>
    <row r="41" spans="3:12" ht="51" x14ac:dyDescent="0.25">
      <c r="C41" s="38" t="s">
        <v>100</v>
      </c>
      <c r="D41" s="39" t="s">
        <v>121</v>
      </c>
      <c r="E41" s="56">
        <v>3664136</v>
      </c>
      <c r="F41" s="39" t="s">
        <v>54</v>
      </c>
      <c r="G41" s="56"/>
      <c r="H41" s="57"/>
      <c r="I41" s="56"/>
      <c r="J41" s="39"/>
      <c r="K41" s="39"/>
      <c r="L41" s="41">
        <f t="shared" si="0"/>
        <v>3664136</v>
      </c>
    </row>
    <row r="42" spans="3:12" ht="51" x14ac:dyDescent="0.25">
      <c r="C42" s="38" t="s">
        <v>168</v>
      </c>
      <c r="D42" s="39" t="s">
        <v>207</v>
      </c>
      <c r="E42" s="56">
        <v>3000000</v>
      </c>
      <c r="F42" s="39" t="s">
        <v>169</v>
      </c>
      <c r="G42" s="56"/>
      <c r="H42" s="57"/>
      <c r="I42" s="56"/>
      <c r="J42" s="39"/>
      <c r="K42" s="39"/>
      <c r="L42" s="41">
        <f t="shared" si="0"/>
        <v>3000000</v>
      </c>
    </row>
    <row r="43" spans="3:12" ht="51" x14ac:dyDescent="0.25">
      <c r="C43" s="38" t="s">
        <v>31</v>
      </c>
      <c r="D43" s="39" t="s">
        <v>32</v>
      </c>
      <c r="E43" s="56">
        <v>4790295</v>
      </c>
      <c r="F43" s="39" t="s">
        <v>33</v>
      </c>
      <c r="G43" s="56">
        <v>5932572.8499999996</v>
      </c>
      <c r="H43" s="57"/>
      <c r="I43" s="56"/>
      <c r="J43" s="39"/>
      <c r="K43" s="39"/>
      <c r="L43" s="41">
        <f t="shared" si="0"/>
        <v>10722867.85</v>
      </c>
    </row>
    <row r="44" spans="3:12" ht="89.25" x14ac:dyDescent="0.25">
      <c r="C44" s="38" t="s">
        <v>170</v>
      </c>
      <c r="D44" s="39" t="s">
        <v>208</v>
      </c>
      <c r="E44" s="56">
        <v>791378.54</v>
      </c>
      <c r="F44" s="39" t="s">
        <v>171</v>
      </c>
      <c r="G44" s="56"/>
      <c r="H44" s="57"/>
      <c r="I44" s="56"/>
      <c r="J44" s="39"/>
      <c r="K44" s="39"/>
      <c r="L44" s="41">
        <f t="shared" si="0"/>
        <v>791378.54</v>
      </c>
    </row>
    <row r="45" spans="3:12" ht="51" x14ac:dyDescent="0.25">
      <c r="C45" s="38" t="s">
        <v>101</v>
      </c>
      <c r="D45" s="39" t="s">
        <v>122</v>
      </c>
      <c r="E45" s="56">
        <v>50111173.330000006</v>
      </c>
      <c r="F45" s="39" t="s">
        <v>134</v>
      </c>
      <c r="G45" s="56">
        <v>38700003</v>
      </c>
      <c r="H45" s="57"/>
      <c r="I45" s="56">
        <v>12088162.289999999</v>
      </c>
      <c r="J45" s="39"/>
      <c r="K45" s="56">
        <v>7777009.75</v>
      </c>
      <c r="L45" s="41">
        <f t="shared" si="0"/>
        <v>108676348.37</v>
      </c>
    </row>
    <row r="46" spans="3:12" ht="76.5" x14ac:dyDescent="0.25">
      <c r="C46" s="38" t="s">
        <v>172</v>
      </c>
      <c r="D46" s="39" t="s">
        <v>209</v>
      </c>
      <c r="E46" s="56">
        <v>535000</v>
      </c>
      <c r="F46" s="39" t="s">
        <v>134</v>
      </c>
      <c r="G46" s="56"/>
      <c r="H46" s="57"/>
      <c r="I46" s="56"/>
      <c r="J46" s="39"/>
      <c r="K46" s="39"/>
      <c r="L46" s="41">
        <f t="shared" si="0"/>
        <v>535000</v>
      </c>
    </row>
    <row r="47" spans="3:12" ht="51" x14ac:dyDescent="0.25">
      <c r="C47" s="38" t="s">
        <v>102</v>
      </c>
      <c r="D47" s="39" t="s">
        <v>123</v>
      </c>
      <c r="E47" s="56">
        <v>2260000</v>
      </c>
      <c r="F47" s="39" t="s">
        <v>62</v>
      </c>
      <c r="G47" s="56"/>
      <c r="H47" s="57"/>
      <c r="I47" s="56"/>
      <c r="J47" s="39"/>
      <c r="K47" s="39"/>
      <c r="L47" s="41">
        <f t="shared" si="0"/>
        <v>2260000</v>
      </c>
    </row>
    <row r="48" spans="3:12" ht="63.75" x14ac:dyDescent="0.25">
      <c r="C48" s="38" t="s">
        <v>34</v>
      </c>
      <c r="D48" s="39" t="s">
        <v>35</v>
      </c>
      <c r="E48" s="56">
        <v>21150000</v>
      </c>
      <c r="F48" s="39"/>
      <c r="G48" s="56"/>
      <c r="H48" s="57" t="s">
        <v>36</v>
      </c>
      <c r="I48" s="56"/>
      <c r="J48" s="39"/>
      <c r="K48" s="39"/>
      <c r="L48" s="41">
        <f t="shared" si="0"/>
        <v>21150000</v>
      </c>
    </row>
    <row r="49" spans="3:12" ht="63.75" x14ac:dyDescent="0.25">
      <c r="C49" s="38" t="s">
        <v>173</v>
      </c>
      <c r="D49" s="39" t="s">
        <v>210</v>
      </c>
      <c r="E49" s="56">
        <v>0</v>
      </c>
      <c r="F49" s="39" t="s">
        <v>20</v>
      </c>
      <c r="G49" s="56"/>
      <c r="H49" s="57"/>
      <c r="I49" s="56"/>
      <c r="J49" s="39"/>
      <c r="K49" s="39"/>
      <c r="L49" s="41">
        <f t="shared" si="0"/>
        <v>0</v>
      </c>
    </row>
    <row r="50" spans="3:12" ht="76.5" x14ac:dyDescent="0.25">
      <c r="C50" s="38" t="s">
        <v>37</v>
      </c>
      <c r="D50" s="39" t="s">
        <v>38</v>
      </c>
      <c r="E50" s="56">
        <v>480070727.00000036</v>
      </c>
      <c r="F50" s="39" t="s">
        <v>20</v>
      </c>
      <c r="G50" s="56"/>
      <c r="H50" s="57"/>
      <c r="I50" s="56"/>
      <c r="J50" s="39"/>
      <c r="K50" s="39"/>
      <c r="L50" s="41">
        <f t="shared" si="0"/>
        <v>480070727.00000036</v>
      </c>
    </row>
    <row r="51" spans="3:12" ht="76.5" x14ac:dyDescent="0.25">
      <c r="C51" s="38" t="s">
        <v>39</v>
      </c>
      <c r="D51" s="39" t="s">
        <v>38</v>
      </c>
      <c r="E51" s="56">
        <v>241709031.99999991</v>
      </c>
      <c r="F51" s="39" t="s">
        <v>20</v>
      </c>
      <c r="G51" s="56"/>
      <c r="H51" s="57"/>
      <c r="I51" s="56"/>
      <c r="J51" s="39"/>
      <c r="K51" s="39"/>
      <c r="L51" s="41">
        <f t="shared" si="0"/>
        <v>241709031.99999991</v>
      </c>
    </row>
    <row r="52" spans="3:12" ht="76.5" x14ac:dyDescent="0.25">
      <c r="C52" s="38" t="s">
        <v>40</v>
      </c>
      <c r="D52" s="39" t="s">
        <v>38</v>
      </c>
      <c r="E52" s="56">
        <v>123955801.99999999</v>
      </c>
      <c r="F52" s="39" t="s">
        <v>41</v>
      </c>
      <c r="G52" s="56"/>
      <c r="H52" s="57"/>
      <c r="I52" s="56"/>
      <c r="J52" s="39"/>
      <c r="K52" s="39"/>
      <c r="L52" s="41">
        <f t="shared" si="0"/>
        <v>123955801.99999999</v>
      </c>
    </row>
    <row r="53" spans="3:12" ht="63.75" x14ac:dyDescent="0.25">
      <c r="C53" s="38" t="s">
        <v>42</v>
      </c>
      <c r="D53" s="39" t="s">
        <v>35</v>
      </c>
      <c r="E53" s="56">
        <v>7496406</v>
      </c>
      <c r="F53" s="39" t="s">
        <v>41</v>
      </c>
      <c r="G53" s="56"/>
      <c r="H53" s="57"/>
      <c r="I53" s="56"/>
      <c r="J53" s="39"/>
      <c r="K53" s="39"/>
      <c r="L53" s="41">
        <f t="shared" si="0"/>
        <v>7496406</v>
      </c>
    </row>
    <row r="54" spans="3:12" ht="63.75" x14ac:dyDescent="0.25">
      <c r="C54" s="38" t="s">
        <v>43</v>
      </c>
      <c r="D54" s="39" t="s">
        <v>35</v>
      </c>
      <c r="E54" s="56">
        <v>88997614.900000006</v>
      </c>
      <c r="F54" s="39" t="s">
        <v>41</v>
      </c>
      <c r="G54" s="56"/>
      <c r="H54" s="57"/>
      <c r="I54" s="56"/>
      <c r="J54" s="39"/>
      <c r="K54" s="39"/>
      <c r="L54" s="41">
        <f t="shared" si="0"/>
        <v>88997614.900000006</v>
      </c>
    </row>
    <row r="55" spans="3:12" ht="63.75" x14ac:dyDescent="0.25">
      <c r="C55" s="38" t="s">
        <v>103</v>
      </c>
      <c r="D55" s="39" t="s">
        <v>124</v>
      </c>
      <c r="E55" s="56">
        <v>29250394.120000001</v>
      </c>
      <c r="F55" s="39" t="s">
        <v>41</v>
      </c>
      <c r="G55" s="56"/>
      <c r="H55" s="57"/>
      <c r="I55" s="56"/>
      <c r="J55" s="39"/>
      <c r="K55" s="39"/>
      <c r="L55" s="41">
        <f t="shared" si="0"/>
        <v>29250394.120000001</v>
      </c>
    </row>
    <row r="56" spans="3:12" ht="63.75" x14ac:dyDescent="0.25">
      <c r="C56" s="38" t="s">
        <v>104</v>
      </c>
      <c r="D56" s="39" t="s">
        <v>124</v>
      </c>
      <c r="E56" s="56">
        <v>1768959.78</v>
      </c>
      <c r="F56" s="39" t="s">
        <v>41</v>
      </c>
      <c r="G56" s="56"/>
      <c r="H56" s="57"/>
      <c r="I56" s="56"/>
      <c r="J56" s="39"/>
      <c r="K56" s="39"/>
      <c r="L56" s="41">
        <f t="shared" si="0"/>
        <v>1768959.78</v>
      </c>
    </row>
    <row r="57" spans="3:12" ht="63.75" x14ac:dyDescent="0.25">
      <c r="C57" s="38" t="s">
        <v>105</v>
      </c>
      <c r="D57" s="39" t="s">
        <v>124</v>
      </c>
      <c r="E57" s="56">
        <v>21001144.77</v>
      </c>
      <c r="F57" s="39" t="s">
        <v>41</v>
      </c>
      <c r="G57" s="56"/>
      <c r="H57" s="57"/>
      <c r="I57" s="56"/>
      <c r="J57" s="39"/>
      <c r="K57" s="39"/>
      <c r="L57" s="41">
        <f t="shared" si="0"/>
        <v>21001144.77</v>
      </c>
    </row>
    <row r="58" spans="3:12" ht="63.75" x14ac:dyDescent="0.25">
      <c r="C58" s="38" t="s">
        <v>44</v>
      </c>
      <c r="D58" s="39" t="s">
        <v>35</v>
      </c>
      <c r="E58" s="56">
        <v>67893749.329999998</v>
      </c>
      <c r="F58" s="39" t="s">
        <v>30</v>
      </c>
      <c r="G58" s="56">
        <v>9548381</v>
      </c>
      <c r="H58" s="57"/>
      <c r="I58" s="56"/>
      <c r="J58" s="39"/>
      <c r="K58" s="39"/>
      <c r="L58" s="41">
        <f t="shared" si="0"/>
        <v>77442130.329999998</v>
      </c>
    </row>
    <row r="59" spans="3:12" ht="63.75" x14ac:dyDescent="0.25">
      <c r="C59" s="38" t="s">
        <v>45</v>
      </c>
      <c r="D59" s="39" t="s">
        <v>35</v>
      </c>
      <c r="E59" s="56">
        <v>43494083.979999997</v>
      </c>
      <c r="F59" s="39" t="s">
        <v>46</v>
      </c>
      <c r="G59" s="56">
        <f>13957400+886000</f>
        <v>14843400</v>
      </c>
      <c r="H59" s="57"/>
      <c r="I59" s="56"/>
      <c r="J59" s="39"/>
      <c r="K59" s="39"/>
      <c r="L59" s="41">
        <f t="shared" si="0"/>
        <v>58337483.979999997</v>
      </c>
    </row>
    <row r="60" spans="3:12" ht="63.75" x14ac:dyDescent="0.25">
      <c r="C60" s="38" t="s">
        <v>47</v>
      </c>
      <c r="D60" s="39" t="s">
        <v>35</v>
      </c>
      <c r="E60" s="56">
        <v>571609811.25</v>
      </c>
      <c r="F60" s="39" t="s">
        <v>211</v>
      </c>
      <c r="G60" s="56"/>
      <c r="H60" s="57" t="s">
        <v>36</v>
      </c>
      <c r="I60" s="56">
        <v>700000</v>
      </c>
      <c r="J60" s="39"/>
      <c r="K60" s="39"/>
      <c r="L60" s="41">
        <f t="shared" si="0"/>
        <v>572309811.25</v>
      </c>
    </row>
    <row r="61" spans="3:12" ht="76.5" x14ac:dyDescent="0.25">
      <c r="C61" s="38" t="s">
        <v>48</v>
      </c>
      <c r="D61" s="39" t="s">
        <v>38</v>
      </c>
      <c r="E61" s="56">
        <v>1313106939</v>
      </c>
      <c r="F61" s="39"/>
      <c r="G61" s="56"/>
      <c r="H61" s="57"/>
      <c r="I61" s="56"/>
      <c r="J61" s="39"/>
      <c r="K61" s="39"/>
      <c r="L61" s="41">
        <f t="shared" si="0"/>
        <v>1313106939</v>
      </c>
    </row>
    <row r="62" spans="3:12" ht="76.5" x14ac:dyDescent="0.25">
      <c r="C62" s="38" t="s">
        <v>49</v>
      </c>
      <c r="D62" s="39" t="s">
        <v>38</v>
      </c>
      <c r="E62" s="56">
        <v>167903181</v>
      </c>
      <c r="F62" s="39" t="s">
        <v>174</v>
      </c>
      <c r="G62" s="56"/>
      <c r="H62" s="57" t="s">
        <v>36</v>
      </c>
      <c r="I62" s="56">
        <v>5650000</v>
      </c>
      <c r="J62" s="39"/>
      <c r="K62" s="39"/>
      <c r="L62" s="41">
        <f t="shared" si="0"/>
        <v>173553181</v>
      </c>
    </row>
    <row r="63" spans="3:12" ht="76.5" x14ac:dyDescent="0.25">
      <c r="C63" s="38" t="s">
        <v>50</v>
      </c>
      <c r="D63" s="39" t="s">
        <v>38</v>
      </c>
      <c r="E63" s="56">
        <v>1217270646</v>
      </c>
      <c r="F63" s="39"/>
      <c r="G63" s="56"/>
      <c r="H63" s="57" t="s">
        <v>36</v>
      </c>
      <c r="I63" s="56"/>
      <c r="J63" s="39"/>
      <c r="K63" s="39"/>
      <c r="L63" s="41">
        <f t="shared" si="0"/>
        <v>1217270646</v>
      </c>
    </row>
    <row r="64" spans="3:12" ht="76.5" x14ac:dyDescent="0.25">
      <c r="C64" s="38" t="s">
        <v>51</v>
      </c>
      <c r="D64" s="39" t="s">
        <v>38</v>
      </c>
      <c r="E64" s="56">
        <v>236463192</v>
      </c>
      <c r="F64" s="39" t="s">
        <v>52</v>
      </c>
      <c r="G64" s="56"/>
      <c r="H64" s="57"/>
      <c r="I64" s="56"/>
      <c r="J64" s="39"/>
      <c r="K64" s="39"/>
      <c r="L64" s="41">
        <f t="shared" si="0"/>
        <v>236463192</v>
      </c>
    </row>
    <row r="65" spans="3:12" ht="63.75" x14ac:dyDescent="0.25">
      <c r="C65" s="38" t="s">
        <v>53</v>
      </c>
      <c r="D65" s="39" t="s">
        <v>35</v>
      </c>
      <c r="E65" s="56">
        <v>1938895756.0099998</v>
      </c>
      <c r="F65" s="39" t="s">
        <v>54</v>
      </c>
      <c r="G65" s="56"/>
      <c r="H65" s="57"/>
      <c r="I65" s="56"/>
      <c r="J65" s="39"/>
      <c r="K65" s="39"/>
      <c r="L65" s="41">
        <f t="shared" si="0"/>
        <v>1938895756.0099998</v>
      </c>
    </row>
    <row r="66" spans="3:12" ht="76.5" x14ac:dyDescent="0.25">
      <c r="C66" s="38" t="s">
        <v>55</v>
      </c>
      <c r="D66" s="39" t="s">
        <v>38</v>
      </c>
      <c r="E66" s="56">
        <v>214694811</v>
      </c>
      <c r="F66" s="39" t="s">
        <v>56</v>
      </c>
      <c r="G66" s="56">
        <v>58500000</v>
      </c>
      <c r="H66" s="57"/>
      <c r="I66" s="56"/>
      <c r="J66" s="39"/>
      <c r="K66" s="39"/>
      <c r="L66" s="41">
        <f t="shared" si="0"/>
        <v>273194811</v>
      </c>
    </row>
    <row r="67" spans="3:12" ht="51" x14ac:dyDescent="0.25">
      <c r="C67" s="38" t="s">
        <v>106</v>
      </c>
      <c r="D67" s="39" t="s">
        <v>125</v>
      </c>
      <c r="E67" s="56">
        <v>19479280</v>
      </c>
      <c r="F67" s="39" t="s">
        <v>56</v>
      </c>
      <c r="G67" s="56">
        <v>19479280</v>
      </c>
      <c r="H67" s="57"/>
      <c r="I67" s="56"/>
      <c r="J67" s="39"/>
      <c r="K67" s="39"/>
      <c r="L67" s="41">
        <f t="shared" si="0"/>
        <v>38958560</v>
      </c>
    </row>
    <row r="68" spans="3:12" ht="63.75" x14ac:dyDescent="0.25">
      <c r="C68" s="38" t="s">
        <v>107</v>
      </c>
      <c r="D68" s="39" t="s">
        <v>126</v>
      </c>
      <c r="E68" s="56">
        <v>379150</v>
      </c>
      <c r="F68" s="39" t="s">
        <v>56</v>
      </c>
      <c r="G68" s="56"/>
      <c r="H68" s="57"/>
      <c r="I68" s="56"/>
      <c r="J68" s="39"/>
      <c r="K68" s="39"/>
      <c r="L68" s="41">
        <f t="shared" si="0"/>
        <v>379150</v>
      </c>
    </row>
    <row r="69" spans="3:12" ht="76.5" x14ac:dyDescent="0.25">
      <c r="C69" s="38" t="s">
        <v>108</v>
      </c>
      <c r="D69" s="39" t="s">
        <v>127</v>
      </c>
      <c r="E69" s="56">
        <v>214260039.75999999</v>
      </c>
      <c r="F69" s="39" t="s">
        <v>54</v>
      </c>
      <c r="G69" s="56">
        <v>567684830</v>
      </c>
      <c r="H69" s="57"/>
      <c r="I69" s="56"/>
      <c r="J69" s="39"/>
      <c r="K69" s="39"/>
      <c r="L69" s="41">
        <f t="shared" si="0"/>
        <v>781944869.75999999</v>
      </c>
    </row>
    <row r="70" spans="3:12" ht="76.5" x14ac:dyDescent="0.25">
      <c r="C70" s="38" t="s">
        <v>109</v>
      </c>
      <c r="D70" s="39" t="s">
        <v>127</v>
      </c>
      <c r="E70" s="56">
        <v>49841858.43</v>
      </c>
      <c r="F70" s="39" t="s">
        <v>54</v>
      </c>
      <c r="G70" s="56"/>
      <c r="H70" s="57"/>
      <c r="I70" s="56"/>
      <c r="J70" s="39"/>
      <c r="K70" s="39"/>
      <c r="L70" s="41">
        <f t="shared" si="0"/>
        <v>49841858.43</v>
      </c>
    </row>
    <row r="71" spans="3:12" ht="38.25" x14ac:dyDescent="0.25">
      <c r="C71" s="38" t="s">
        <v>110</v>
      </c>
      <c r="D71" s="39" t="s">
        <v>128</v>
      </c>
      <c r="E71" s="56">
        <v>2104680</v>
      </c>
      <c r="F71" s="39" t="s">
        <v>135</v>
      </c>
      <c r="G71" s="56"/>
      <c r="H71" s="57"/>
      <c r="I71" s="56"/>
      <c r="J71" s="39"/>
      <c r="K71" s="39"/>
      <c r="L71" s="41">
        <f t="shared" si="0"/>
        <v>2104680</v>
      </c>
    </row>
    <row r="72" spans="3:12" ht="38.25" x14ac:dyDescent="0.25">
      <c r="C72" s="38" t="s">
        <v>175</v>
      </c>
      <c r="D72" s="39" t="s">
        <v>128</v>
      </c>
      <c r="E72" s="56">
        <v>2450000</v>
      </c>
      <c r="F72" s="39" t="s">
        <v>135</v>
      </c>
      <c r="G72" s="56"/>
      <c r="H72" s="57"/>
      <c r="I72" s="56"/>
      <c r="J72" s="39"/>
      <c r="K72" s="39"/>
      <c r="L72" s="41">
        <f t="shared" si="0"/>
        <v>2450000</v>
      </c>
    </row>
    <row r="73" spans="3:12" ht="51" x14ac:dyDescent="0.25">
      <c r="C73" s="38" t="s">
        <v>176</v>
      </c>
      <c r="D73" s="39" t="s">
        <v>128</v>
      </c>
      <c r="E73" s="56">
        <v>3500000</v>
      </c>
      <c r="F73" s="39"/>
      <c r="G73" s="56"/>
      <c r="H73" s="39" t="s">
        <v>177</v>
      </c>
      <c r="I73" s="56"/>
      <c r="J73" s="39"/>
      <c r="K73" s="39"/>
      <c r="L73" s="41">
        <f t="shared" si="0"/>
        <v>3500000</v>
      </c>
    </row>
    <row r="74" spans="3:12" ht="38.25" x14ac:dyDescent="0.25">
      <c r="C74" s="38" t="s">
        <v>178</v>
      </c>
      <c r="D74" s="39" t="s">
        <v>128</v>
      </c>
      <c r="E74" s="56">
        <v>1198713.8400000001</v>
      </c>
      <c r="F74" s="39"/>
      <c r="G74" s="56"/>
      <c r="H74" s="39" t="s">
        <v>179</v>
      </c>
      <c r="I74" s="56"/>
      <c r="J74" s="39"/>
      <c r="K74" s="39"/>
      <c r="L74" s="41">
        <f t="shared" si="0"/>
        <v>1198713.8400000001</v>
      </c>
    </row>
    <row r="75" spans="3:12" ht="38.25" x14ac:dyDescent="0.25">
      <c r="C75" s="38" t="s">
        <v>180</v>
      </c>
      <c r="D75" s="39" t="s">
        <v>128</v>
      </c>
      <c r="E75" s="56">
        <v>300000</v>
      </c>
      <c r="F75" s="39" t="s">
        <v>17</v>
      </c>
      <c r="G75" s="56"/>
      <c r="H75" s="57"/>
      <c r="I75" s="56"/>
      <c r="J75" s="39"/>
      <c r="K75" s="39"/>
      <c r="L75" s="41">
        <f t="shared" si="0"/>
        <v>300000</v>
      </c>
    </row>
    <row r="76" spans="3:12" ht="51" x14ac:dyDescent="0.25">
      <c r="C76" s="38" t="s">
        <v>111</v>
      </c>
      <c r="D76" s="39" t="s">
        <v>129</v>
      </c>
      <c r="E76" s="56">
        <v>660000</v>
      </c>
      <c r="F76" s="39" t="s">
        <v>136</v>
      </c>
      <c r="G76" s="56"/>
      <c r="H76" s="57"/>
      <c r="I76" s="56"/>
      <c r="J76" s="39"/>
      <c r="K76" s="39"/>
      <c r="L76" s="41">
        <f t="shared" si="0"/>
        <v>660000</v>
      </c>
    </row>
    <row r="77" spans="3:12" ht="51" x14ac:dyDescent="0.25">
      <c r="C77" s="38" t="s">
        <v>112</v>
      </c>
      <c r="D77" s="39" t="s">
        <v>129</v>
      </c>
      <c r="E77" s="56">
        <v>984355</v>
      </c>
      <c r="F77" s="39" t="s">
        <v>181</v>
      </c>
      <c r="G77" s="56"/>
      <c r="H77" s="57"/>
      <c r="I77" s="56"/>
      <c r="J77" s="39"/>
      <c r="K77" s="39"/>
      <c r="L77" s="41">
        <f t="shared" si="0"/>
        <v>984355</v>
      </c>
    </row>
    <row r="78" spans="3:12" ht="51" x14ac:dyDescent="0.25">
      <c r="C78" s="38" t="s">
        <v>113</v>
      </c>
      <c r="D78" s="39" t="s">
        <v>87</v>
      </c>
      <c r="E78" s="56">
        <v>4677067</v>
      </c>
      <c r="F78" s="39" t="s">
        <v>88</v>
      </c>
      <c r="G78" s="56"/>
      <c r="H78" s="57"/>
      <c r="I78" s="56"/>
      <c r="J78" s="39"/>
      <c r="K78" s="39"/>
      <c r="L78" s="41">
        <f t="shared" si="0"/>
        <v>4677067</v>
      </c>
    </row>
    <row r="79" spans="3:12" ht="51" x14ac:dyDescent="0.25">
      <c r="C79" s="38" t="s">
        <v>182</v>
      </c>
      <c r="D79" s="39" t="s">
        <v>88</v>
      </c>
      <c r="E79" s="56">
        <v>1016087.04</v>
      </c>
      <c r="F79" s="39" t="s">
        <v>88</v>
      </c>
      <c r="G79" s="56"/>
      <c r="H79" s="57"/>
      <c r="I79" s="56"/>
      <c r="J79" s="39"/>
      <c r="K79" s="39"/>
      <c r="L79" s="41">
        <f t="shared" ref="L79:L84" si="1">K79+I79+G79+E79</f>
        <v>1016087.04</v>
      </c>
    </row>
    <row r="80" spans="3:12" ht="76.5" x14ac:dyDescent="0.25">
      <c r="C80" s="38" t="s">
        <v>57</v>
      </c>
      <c r="D80" s="39" t="s">
        <v>38</v>
      </c>
      <c r="E80" s="56">
        <v>7309956615.0000029</v>
      </c>
      <c r="F80" s="39" t="s">
        <v>20</v>
      </c>
      <c r="G80" s="56"/>
      <c r="H80" s="57"/>
      <c r="I80" s="56"/>
      <c r="J80" s="39"/>
      <c r="K80" s="39"/>
      <c r="L80" s="41">
        <f t="shared" si="1"/>
        <v>7309956615.0000029</v>
      </c>
    </row>
    <row r="81" spans="1:12" ht="76.5" x14ac:dyDescent="0.25">
      <c r="C81" s="38" t="s">
        <v>58</v>
      </c>
      <c r="D81" s="39" t="s">
        <v>38</v>
      </c>
      <c r="E81" s="56">
        <v>85638564</v>
      </c>
      <c r="F81" s="39" t="s">
        <v>41</v>
      </c>
      <c r="G81" s="56"/>
      <c r="H81" s="57"/>
      <c r="I81" s="56"/>
      <c r="J81" s="39"/>
      <c r="K81" s="39"/>
      <c r="L81" s="41">
        <f t="shared" si="1"/>
        <v>85638564</v>
      </c>
    </row>
    <row r="82" spans="1:12" ht="63.75" x14ac:dyDescent="0.25">
      <c r="C82" s="38" t="s">
        <v>59</v>
      </c>
      <c r="D82" s="39" t="s">
        <v>35</v>
      </c>
      <c r="E82" s="56">
        <v>5179122</v>
      </c>
      <c r="F82" s="39" t="s">
        <v>41</v>
      </c>
      <c r="G82" s="56"/>
      <c r="H82" s="57"/>
      <c r="I82" s="56"/>
      <c r="J82" s="39"/>
      <c r="K82" s="39"/>
      <c r="L82" s="41">
        <f t="shared" si="1"/>
        <v>5179122</v>
      </c>
    </row>
    <row r="83" spans="1:12" ht="63.75" x14ac:dyDescent="0.25">
      <c r="C83" s="38" t="s">
        <v>60</v>
      </c>
      <c r="D83" s="39" t="s">
        <v>35</v>
      </c>
      <c r="E83" s="56">
        <v>61486650.100000001</v>
      </c>
      <c r="F83" s="39" t="s">
        <v>41</v>
      </c>
      <c r="G83" s="56"/>
      <c r="H83" s="57"/>
      <c r="I83" s="56"/>
      <c r="J83" s="39"/>
      <c r="K83" s="39"/>
      <c r="L83" s="41">
        <f t="shared" si="1"/>
        <v>61486650.100000001</v>
      </c>
    </row>
    <row r="84" spans="1:12" ht="63.75" x14ac:dyDescent="0.25">
      <c r="C84" s="38" t="s">
        <v>61</v>
      </c>
      <c r="D84" s="39" t="s">
        <v>35</v>
      </c>
      <c r="E84" s="56">
        <v>190536603.75</v>
      </c>
      <c r="F84" s="39" t="s">
        <v>62</v>
      </c>
      <c r="G84" s="56"/>
      <c r="H84" s="57"/>
      <c r="I84" s="56"/>
      <c r="J84" s="39"/>
      <c r="K84" s="39"/>
      <c r="L84" s="41">
        <f t="shared" si="1"/>
        <v>190536603.75</v>
      </c>
    </row>
    <row r="85" spans="1:12" x14ac:dyDescent="0.25">
      <c r="A85" s="33"/>
      <c r="B85" s="34" t="s">
        <v>67</v>
      </c>
      <c r="C85" s="35"/>
      <c r="D85" s="37"/>
      <c r="E85" s="37">
        <f>SUM(E86)</f>
        <v>238480739.58000001</v>
      </c>
      <c r="F85" s="36"/>
      <c r="G85" s="37">
        <f>SUM(G86)</f>
        <v>0</v>
      </c>
      <c r="H85" s="37"/>
      <c r="I85" s="37">
        <f>SUM(I86)</f>
        <v>0</v>
      </c>
      <c r="J85" s="36"/>
      <c r="K85" s="37">
        <f>SUM(K86)</f>
        <v>0</v>
      </c>
      <c r="L85" s="37">
        <f>SUM(L86)</f>
        <v>238480739.58000001</v>
      </c>
    </row>
    <row r="86" spans="1:12" ht="76.5" x14ac:dyDescent="0.25">
      <c r="C86" s="38" t="s">
        <v>68</v>
      </c>
      <c r="D86" s="56" t="s">
        <v>127</v>
      </c>
      <c r="E86" s="56">
        <v>238480739.58000001</v>
      </c>
      <c r="F86" s="56" t="s">
        <v>54</v>
      </c>
      <c r="G86" s="39"/>
      <c r="H86" s="40"/>
      <c r="I86" s="39"/>
      <c r="J86" s="39"/>
      <c r="K86" s="39"/>
      <c r="L86" s="41">
        <f t="shared" ref="L86" si="2">K86+I86+G86+E86</f>
        <v>238480739.58000001</v>
      </c>
    </row>
    <row r="87" spans="1:12" x14ac:dyDescent="0.25">
      <c r="A87" s="29" t="s">
        <v>63</v>
      </c>
      <c r="B87" s="30"/>
      <c r="C87" s="30"/>
      <c r="D87" s="31"/>
      <c r="E87" s="32">
        <f t="shared" ref="E87:L87" si="3">+E88+E131</f>
        <v>9557314.3200000003</v>
      </c>
      <c r="F87" s="32">
        <f t="shared" si="3"/>
        <v>0</v>
      </c>
      <c r="G87" s="32">
        <f t="shared" si="3"/>
        <v>0</v>
      </c>
      <c r="H87" s="32">
        <f t="shared" si="3"/>
        <v>0</v>
      </c>
      <c r="I87" s="32">
        <f t="shared" si="3"/>
        <v>0</v>
      </c>
      <c r="J87" s="32">
        <f t="shared" si="3"/>
        <v>0</v>
      </c>
      <c r="K87" s="32">
        <f t="shared" si="3"/>
        <v>0</v>
      </c>
      <c r="L87" s="32">
        <f t="shared" si="3"/>
        <v>3585905.03</v>
      </c>
    </row>
    <row r="88" spans="1:12" x14ac:dyDescent="0.25">
      <c r="A88" s="33"/>
      <c r="B88" s="34" t="s">
        <v>14</v>
      </c>
      <c r="C88" s="35"/>
      <c r="D88" s="37"/>
      <c r="E88" s="37">
        <f>SUM(E89:E130)</f>
        <v>8011015.7700000005</v>
      </c>
      <c r="F88" s="37"/>
      <c r="G88" s="37">
        <f t="shared" ref="G88:K88" si="4">SUM(G89:G91)</f>
        <v>0</v>
      </c>
      <c r="H88" s="37"/>
      <c r="I88" s="37">
        <f t="shared" si="4"/>
        <v>0</v>
      </c>
      <c r="J88" s="37"/>
      <c r="K88" s="37">
        <f t="shared" si="4"/>
        <v>0</v>
      </c>
      <c r="L88" s="37">
        <f>SUM(L89:L112)</f>
        <v>2039606.48</v>
      </c>
    </row>
    <row r="89" spans="1:12" ht="38.25" x14ac:dyDescent="0.25">
      <c r="C89" s="38" t="s">
        <v>137</v>
      </c>
      <c r="D89" s="39"/>
      <c r="E89" s="56">
        <v>22029.64</v>
      </c>
      <c r="F89" s="39"/>
      <c r="G89" s="39"/>
      <c r="H89" s="40"/>
      <c r="I89" s="39"/>
      <c r="J89" s="39"/>
      <c r="K89" s="39"/>
      <c r="L89" s="41">
        <f t="shared" ref="L89:L145" si="5">K89+I89+G89+E89</f>
        <v>22029.64</v>
      </c>
    </row>
    <row r="90" spans="1:12" ht="25.5" x14ac:dyDescent="0.25">
      <c r="C90" s="38" t="s">
        <v>183</v>
      </c>
      <c r="D90" s="39"/>
      <c r="E90" s="56">
        <v>26875.019999999997</v>
      </c>
      <c r="F90" s="39"/>
      <c r="G90" s="39"/>
      <c r="H90" s="40"/>
      <c r="I90" s="39"/>
      <c r="J90" s="39"/>
      <c r="K90" s="39"/>
      <c r="L90" s="41">
        <f t="shared" si="5"/>
        <v>26875.019999999997</v>
      </c>
    </row>
    <row r="91" spans="1:12" ht="25.5" x14ac:dyDescent="0.25">
      <c r="C91" s="38" t="s">
        <v>184</v>
      </c>
      <c r="D91" s="39"/>
      <c r="E91" s="56">
        <v>36674</v>
      </c>
      <c r="F91" s="39"/>
      <c r="G91" s="39"/>
      <c r="H91" s="40"/>
      <c r="I91" s="39"/>
      <c r="J91" s="39"/>
      <c r="K91" s="39"/>
      <c r="L91" s="41">
        <f t="shared" si="5"/>
        <v>36674</v>
      </c>
    </row>
    <row r="92" spans="1:12" ht="38.25" x14ac:dyDescent="0.25">
      <c r="C92" s="38" t="s">
        <v>185</v>
      </c>
      <c r="D92" s="39"/>
      <c r="E92" s="56">
        <v>0.09</v>
      </c>
      <c r="F92" s="39"/>
      <c r="G92" s="39"/>
      <c r="H92" s="40"/>
      <c r="I92" s="39"/>
      <c r="J92" s="39"/>
      <c r="K92" s="39"/>
      <c r="L92" s="41">
        <f t="shared" si="5"/>
        <v>0.09</v>
      </c>
    </row>
    <row r="93" spans="1:12" x14ac:dyDescent="0.25">
      <c r="C93" s="38" t="s">
        <v>138</v>
      </c>
      <c r="D93" s="39"/>
      <c r="E93" s="56">
        <v>46073</v>
      </c>
      <c r="F93" s="39"/>
      <c r="G93" s="39"/>
      <c r="H93" s="40"/>
      <c r="I93" s="39"/>
      <c r="J93" s="39"/>
      <c r="K93" s="39"/>
      <c r="L93" s="41">
        <f t="shared" si="5"/>
        <v>46073</v>
      </c>
    </row>
    <row r="94" spans="1:12" ht="25.5" x14ac:dyDescent="0.25">
      <c r="C94" s="38" t="s">
        <v>186</v>
      </c>
      <c r="D94" s="39"/>
      <c r="E94" s="56">
        <v>10641</v>
      </c>
      <c r="F94" s="39"/>
      <c r="G94" s="39"/>
      <c r="H94" s="40"/>
      <c r="I94" s="39"/>
      <c r="J94" s="39"/>
      <c r="K94" s="39"/>
      <c r="L94" s="41">
        <f t="shared" si="5"/>
        <v>10641</v>
      </c>
    </row>
    <row r="95" spans="1:12" ht="51" x14ac:dyDescent="0.25">
      <c r="C95" s="38" t="s">
        <v>187</v>
      </c>
      <c r="D95" s="39"/>
      <c r="E95" s="56">
        <v>5</v>
      </c>
      <c r="F95" s="39"/>
      <c r="G95" s="39"/>
      <c r="H95" s="40"/>
      <c r="I95" s="39"/>
      <c r="J95" s="39"/>
      <c r="K95" s="39"/>
      <c r="L95" s="41">
        <f t="shared" si="5"/>
        <v>5</v>
      </c>
    </row>
    <row r="96" spans="1:12" ht="25.5" x14ac:dyDescent="0.25">
      <c r="C96" s="38" t="s">
        <v>139</v>
      </c>
      <c r="D96" s="39"/>
      <c r="E96" s="56">
        <v>265162</v>
      </c>
      <c r="F96" s="39"/>
      <c r="G96" s="39"/>
      <c r="H96" s="40"/>
      <c r="I96" s="39"/>
      <c r="J96" s="39"/>
      <c r="K96" s="39"/>
      <c r="L96" s="41">
        <f t="shared" si="5"/>
        <v>265162</v>
      </c>
    </row>
    <row r="97" spans="3:12" ht="25.5" x14ac:dyDescent="0.25">
      <c r="C97" s="38" t="s">
        <v>188</v>
      </c>
      <c r="D97" s="39"/>
      <c r="E97" s="56">
        <v>6</v>
      </c>
      <c r="F97" s="39"/>
      <c r="G97" s="39"/>
      <c r="H97" s="40"/>
      <c r="I97" s="39"/>
      <c r="J97" s="39"/>
      <c r="K97" s="39"/>
      <c r="L97" s="41">
        <f t="shared" si="5"/>
        <v>6</v>
      </c>
    </row>
    <row r="98" spans="3:12" ht="25.5" x14ac:dyDescent="0.25">
      <c r="C98" s="38" t="s">
        <v>189</v>
      </c>
      <c r="D98" s="39"/>
      <c r="E98" s="56">
        <v>3622</v>
      </c>
      <c r="F98" s="39"/>
      <c r="G98" s="39"/>
      <c r="H98" s="40"/>
      <c r="I98" s="39"/>
      <c r="J98" s="39"/>
      <c r="K98" s="39"/>
      <c r="L98" s="41">
        <f t="shared" si="5"/>
        <v>3622</v>
      </c>
    </row>
    <row r="99" spans="3:12" ht="38.25" x14ac:dyDescent="0.25">
      <c r="C99" s="38" t="s">
        <v>190</v>
      </c>
      <c r="D99" s="39"/>
      <c r="E99" s="56">
        <v>17313.62</v>
      </c>
      <c r="F99" s="39"/>
      <c r="G99" s="39"/>
      <c r="H99" s="40"/>
      <c r="I99" s="39"/>
      <c r="J99" s="39"/>
      <c r="K99" s="39"/>
      <c r="L99" s="41">
        <f t="shared" si="5"/>
        <v>17313.62</v>
      </c>
    </row>
    <row r="100" spans="3:12" ht="38.25" x14ac:dyDescent="0.25">
      <c r="C100" s="38" t="s">
        <v>140</v>
      </c>
      <c r="D100" s="39"/>
      <c r="E100" s="56">
        <v>27137</v>
      </c>
      <c r="F100" s="39"/>
      <c r="G100" s="39"/>
      <c r="H100" s="40"/>
      <c r="I100" s="39"/>
      <c r="J100" s="39"/>
      <c r="K100" s="39"/>
      <c r="L100" s="41">
        <f t="shared" si="5"/>
        <v>27137</v>
      </c>
    </row>
    <row r="101" spans="3:12" ht="25.5" x14ac:dyDescent="0.25">
      <c r="C101" s="38" t="s">
        <v>141</v>
      </c>
      <c r="D101" s="39"/>
      <c r="E101" s="56">
        <v>6234</v>
      </c>
      <c r="F101" s="39"/>
      <c r="G101" s="39"/>
      <c r="H101" s="40"/>
      <c r="I101" s="39"/>
      <c r="J101" s="39"/>
      <c r="K101" s="39"/>
      <c r="L101" s="41">
        <f t="shared" si="5"/>
        <v>6234</v>
      </c>
    </row>
    <row r="102" spans="3:12" ht="25.5" x14ac:dyDescent="0.25">
      <c r="C102" s="38" t="s">
        <v>142</v>
      </c>
      <c r="D102" s="39"/>
      <c r="E102" s="56">
        <v>5894</v>
      </c>
      <c r="F102" s="39"/>
      <c r="G102" s="39"/>
      <c r="H102" s="40"/>
      <c r="I102" s="39"/>
      <c r="J102" s="39"/>
      <c r="K102" s="39"/>
      <c r="L102" s="41">
        <f t="shared" si="5"/>
        <v>5894</v>
      </c>
    </row>
    <row r="103" spans="3:12" ht="38.25" x14ac:dyDescent="0.25">
      <c r="C103" s="38" t="s">
        <v>143</v>
      </c>
      <c r="D103" s="39"/>
      <c r="E103" s="56">
        <v>234.54</v>
      </c>
      <c r="F103" s="39"/>
      <c r="G103" s="39"/>
      <c r="H103" s="40"/>
      <c r="I103" s="39"/>
      <c r="J103" s="39"/>
      <c r="K103" s="39"/>
      <c r="L103" s="41">
        <f t="shared" si="5"/>
        <v>234.54</v>
      </c>
    </row>
    <row r="104" spans="3:12" ht="25.5" x14ac:dyDescent="0.25">
      <c r="C104" s="38" t="s">
        <v>144</v>
      </c>
      <c r="D104" s="39"/>
      <c r="E104" s="56">
        <v>5407.48</v>
      </c>
      <c r="F104" s="39"/>
      <c r="G104" s="39"/>
      <c r="H104" s="40"/>
      <c r="I104" s="39"/>
      <c r="J104" s="39"/>
      <c r="K104" s="39"/>
      <c r="L104" s="41">
        <f t="shared" si="5"/>
        <v>5407.48</v>
      </c>
    </row>
    <row r="105" spans="3:12" ht="25.5" x14ac:dyDescent="0.25">
      <c r="C105" s="38" t="s">
        <v>145</v>
      </c>
      <c r="D105" s="39"/>
      <c r="E105" s="56">
        <v>267</v>
      </c>
      <c r="F105" s="39"/>
      <c r="G105" s="39"/>
      <c r="H105" s="40"/>
      <c r="I105" s="39"/>
      <c r="J105" s="39"/>
      <c r="K105" s="39"/>
      <c r="L105" s="41">
        <f t="shared" si="5"/>
        <v>267</v>
      </c>
    </row>
    <row r="106" spans="3:12" ht="25.5" x14ac:dyDescent="0.25">
      <c r="C106" s="38" t="s">
        <v>146</v>
      </c>
      <c r="D106" s="39"/>
      <c r="E106" s="56">
        <v>196</v>
      </c>
      <c r="F106" s="39"/>
      <c r="G106" s="39"/>
      <c r="H106" s="40"/>
      <c r="I106" s="39"/>
      <c r="J106" s="39"/>
      <c r="K106" s="39"/>
      <c r="L106" s="41">
        <f t="shared" si="5"/>
        <v>196</v>
      </c>
    </row>
    <row r="107" spans="3:12" ht="38.25" x14ac:dyDescent="0.25">
      <c r="C107" s="38" t="s">
        <v>191</v>
      </c>
      <c r="D107" s="39"/>
      <c r="E107" s="56">
        <v>1.33</v>
      </c>
      <c r="F107" s="39"/>
      <c r="G107" s="39"/>
      <c r="H107" s="40"/>
      <c r="I107" s="39"/>
      <c r="J107" s="39"/>
      <c r="K107" s="39"/>
      <c r="L107" s="41">
        <f t="shared" si="5"/>
        <v>1.33</v>
      </c>
    </row>
    <row r="108" spans="3:12" ht="38.25" x14ac:dyDescent="0.25">
      <c r="C108" s="38" t="s">
        <v>192</v>
      </c>
      <c r="D108" s="39"/>
      <c r="E108" s="56">
        <v>1</v>
      </c>
      <c r="F108" s="39"/>
      <c r="G108" s="39"/>
      <c r="H108" s="40"/>
      <c r="I108" s="39"/>
      <c r="J108" s="39"/>
      <c r="K108" s="39"/>
      <c r="L108" s="41">
        <f t="shared" si="5"/>
        <v>1</v>
      </c>
    </row>
    <row r="109" spans="3:12" x14ac:dyDescent="0.25">
      <c r="C109" s="38" t="s">
        <v>147</v>
      </c>
      <c r="D109" s="39"/>
      <c r="E109" s="56">
        <v>236.35</v>
      </c>
      <c r="F109" s="39"/>
      <c r="G109" s="39"/>
      <c r="H109" s="40"/>
      <c r="I109" s="39"/>
      <c r="J109" s="39"/>
      <c r="K109" s="39"/>
      <c r="L109" s="41">
        <f t="shared" si="5"/>
        <v>236.35</v>
      </c>
    </row>
    <row r="110" spans="3:12" ht="38.25" x14ac:dyDescent="0.25">
      <c r="C110" s="38" t="s">
        <v>193</v>
      </c>
      <c r="D110" s="39"/>
      <c r="E110" s="56">
        <v>3.05</v>
      </c>
      <c r="F110" s="39"/>
      <c r="G110" s="39"/>
      <c r="H110" s="40"/>
      <c r="I110" s="39"/>
      <c r="J110" s="39"/>
      <c r="K110" s="39"/>
      <c r="L110" s="41">
        <f t="shared" si="5"/>
        <v>3.05</v>
      </c>
    </row>
    <row r="111" spans="3:12" ht="25.5" x14ac:dyDescent="0.25">
      <c r="C111" s="38" t="s">
        <v>194</v>
      </c>
      <c r="D111" s="39"/>
      <c r="E111" s="56">
        <v>344432.36</v>
      </c>
      <c r="F111" s="39"/>
      <c r="G111" s="39"/>
      <c r="H111" s="40"/>
      <c r="I111" s="39"/>
      <c r="J111" s="39"/>
      <c r="K111" s="39"/>
      <c r="L111" s="41">
        <f t="shared" si="5"/>
        <v>344432.36</v>
      </c>
    </row>
    <row r="112" spans="3:12" x14ac:dyDescent="0.25">
      <c r="C112" s="38" t="s">
        <v>195</v>
      </c>
      <c r="D112" s="39"/>
      <c r="E112" s="56">
        <v>1221161</v>
      </c>
      <c r="F112" s="39"/>
      <c r="G112" s="39"/>
      <c r="H112" s="40"/>
      <c r="I112" s="39"/>
      <c r="J112" s="39"/>
      <c r="K112" s="39"/>
      <c r="L112" s="41">
        <f t="shared" si="5"/>
        <v>1221161</v>
      </c>
    </row>
    <row r="113" spans="3:12" x14ac:dyDescent="0.25">
      <c r="C113" s="38" t="s">
        <v>148</v>
      </c>
      <c r="D113" s="39"/>
      <c r="E113" s="56">
        <v>77469.09</v>
      </c>
      <c r="F113" s="39"/>
      <c r="G113" s="39"/>
      <c r="H113" s="40"/>
      <c r="I113" s="39"/>
      <c r="J113" s="39"/>
      <c r="K113" s="39"/>
      <c r="L113" s="41">
        <f t="shared" si="5"/>
        <v>77469.09</v>
      </c>
    </row>
    <row r="114" spans="3:12" ht="25.5" x14ac:dyDescent="0.25">
      <c r="C114" s="38" t="s">
        <v>149</v>
      </c>
      <c r="D114" s="39"/>
      <c r="E114" s="56">
        <v>4686.76</v>
      </c>
      <c r="F114" s="39"/>
      <c r="G114" s="39"/>
      <c r="H114" s="40"/>
      <c r="I114" s="39"/>
      <c r="J114" s="39"/>
      <c r="K114" s="39"/>
      <c r="L114" s="41">
        <f t="shared" si="5"/>
        <v>4686.76</v>
      </c>
    </row>
    <row r="115" spans="3:12" x14ac:dyDescent="0.25">
      <c r="C115" s="38" t="s">
        <v>150</v>
      </c>
      <c r="D115" s="39"/>
      <c r="E115" s="56">
        <v>55640.509999999995</v>
      </c>
      <c r="F115" s="39"/>
      <c r="G115" s="39"/>
      <c r="H115" s="40"/>
      <c r="I115" s="39"/>
      <c r="J115" s="39"/>
      <c r="K115" s="39"/>
      <c r="L115" s="41">
        <f t="shared" si="5"/>
        <v>55640.509999999995</v>
      </c>
    </row>
    <row r="116" spans="3:12" ht="25.5" x14ac:dyDescent="0.25">
      <c r="C116" s="38" t="s">
        <v>151</v>
      </c>
      <c r="D116" s="39"/>
      <c r="E116" s="56">
        <v>59821.11</v>
      </c>
      <c r="F116" s="39"/>
      <c r="G116" s="39"/>
      <c r="H116" s="40"/>
      <c r="I116" s="39"/>
      <c r="J116" s="39"/>
      <c r="K116" s="39"/>
      <c r="L116" s="41">
        <f t="shared" si="5"/>
        <v>59821.11</v>
      </c>
    </row>
    <row r="117" spans="3:12" ht="25.5" x14ac:dyDescent="0.25">
      <c r="C117" s="38" t="s">
        <v>152</v>
      </c>
      <c r="D117" s="39"/>
      <c r="E117" s="56">
        <v>3617.77</v>
      </c>
      <c r="F117" s="39"/>
      <c r="G117" s="39"/>
      <c r="H117" s="40"/>
      <c r="I117" s="39"/>
      <c r="J117" s="39"/>
      <c r="K117" s="39"/>
      <c r="L117" s="41">
        <f t="shared" si="5"/>
        <v>3617.77</v>
      </c>
    </row>
    <row r="118" spans="3:12" ht="25.5" x14ac:dyDescent="0.25">
      <c r="C118" s="38" t="s">
        <v>153</v>
      </c>
      <c r="D118" s="39"/>
      <c r="E118" s="56">
        <v>42950.27</v>
      </c>
      <c r="F118" s="39"/>
      <c r="G118" s="39"/>
      <c r="H118" s="40"/>
      <c r="I118" s="39"/>
      <c r="J118" s="39"/>
      <c r="K118" s="39"/>
      <c r="L118" s="41">
        <f t="shared" si="5"/>
        <v>42950.27</v>
      </c>
    </row>
    <row r="119" spans="3:12" x14ac:dyDescent="0.25">
      <c r="C119" s="38" t="s">
        <v>154</v>
      </c>
      <c r="D119" s="39"/>
      <c r="E119" s="56">
        <v>9031.2200000000012</v>
      </c>
      <c r="F119" s="39"/>
      <c r="G119" s="39"/>
      <c r="H119" s="40"/>
      <c r="I119" s="39"/>
      <c r="J119" s="39"/>
      <c r="K119" s="39"/>
      <c r="L119" s="41">
        <f t="shared" si="5"/>
        <v>9031.2200000000012</v>
      </c>
    </row>
    <row r="120" spans="3:12" x14ac:dyDescent="0.25">
      <c r="C120" s="38" t="s">
        <v>155</v>
      </c>
      <c r="D120" s="39"/>
      <c r="E120" s="56">
        <v>5719.1500000000005</v>
      </c>
      <c r="F120" s="39"/>
      <c r="G120" s="39"/>
      <c r="H120" s="40"/>
      <c r="I120" s="39"/>
      <c r="J120" s="39"/>
      <c r="K120" s="39"/>
      <c r="L120" s="41">
        <f t="shared" si="5"/>
        <v>5719.1500000000005</v>
      </c>
    </row>
    <row r="121" spans="3:12" x14ac:dyDescent="0.25">
      <c r="C121" s="38" t="s">
        <v>196</v>
      </c>
      <c r="D121" s="39"/>
      <c r="E121" s="56">
        <v>443216.11000000004</v>
      </c>
      <c r="F121" s="39"/>
      <c r="G121" s="39"/>
      <c r="H121" s="40"/>
      <c r="I121" s="39"/>
      <c r="J121" s="39"/>
      <c r="K121" s="39"/>
      <c r="L121" s="41">
        <f t="shared" si="5"/>
        <v>443216.11000000004</v>
      </c>
    </row>
    <row r="122" spans="3:12" x14ac:dyDescent="0.25">
      <c r="C122" s="38" t="s">
        <v>64</v>
      </c>
      <c r="D122" s="39"/>
      <c r="E122" s="56">
        <v>1920122.29</v>
      </c>
      <c r="F122" s="39"/>
      <c r="G122" s="39"/>
      <c r="H122" s="40"/>
      <c r="I122" s="39"/>
      <c r="J122" s="39"/>
      <c r="K122" s="39"/>
      <c r="L122" s="41">
        <f t="shared" si="5"/>
        <v>1920122.29</v>
      </c>
    </row>
    <row r="123" spans="3:12" x14ac:dyDescent="0.25">
      <c r="C123" s="38" t="s">
        <v>197</v>
      </c>
      <c r="D123" s="39"/>
      <c r="E123" s="56">
        <v>420570.13000000012</v>
      </c>
      <c r="F123" s="39"/>
      <c r="G123" s="39"/>
      <c r="H123" s="40"/>
      <c r="I123" s="39"/>
      <c r="J123" s="39"/>
      <c r="K123" s="39"/>
      <c r="L123" s="41">
        <f t="shared" si="5"/>
        <v>420570.13000000012</v>
      </c>
    </row>
    <row r="124" spans="3:12" x14ac:dyDescent="0.25">
      <c r="C124" s="38" t="s">
        <v>65</v>
      </c>
      <c r="D124" s="39"/>
      <c r="E124" s="56">
        <v>13708.99</v>
      </c>
      <c r="F124" s="39"/>
      <c r="G124" s="39"/>
      <c r="H124" s="40"/>
      <c r="I124" s="39"/>
      <c r="J124" s="39"/>
      <c r="K124" s="39"/>
      <c r="L124" s="41">
        <f t="shared" si="5"/>
        <v>13708.99</v>
      </c>
    </row>
    <row r="125" spans="3:12" x14ac:dyDescent="0.25">
      <c r="C125" s="38" t="s">
        <v>66</v>
      </c>
      <c r="D125" s="39"/>
      <c r="E125" s="56">
        <v>288711.86</v>
      </c>
      <c r="F125" s="39"/>
      <c r="G125" s="39"/>
      <c r="H125" s="40"/>
      <c r="I125" s="39"/>
      <c r="J125" s="39"/>
      <c r="K125" s="39"/>
      <c r="L125" s="41">
        <f t="shared" si="5"/>
        <v>288711.86</v>
      </c>
    </row>
    <row r="126" spans="3:12" x14ac:dyDescent="0.25">
      <c r="C126" s="38" t="s">
        <v>156</v>
      </c>
      <c r="D126" s="39"/>
      <c r="E126" s="56">
        <v>2298879.7199999997</v>
      </c>
      <c r="F126" s="39"/>
      <c r="G126" s="39"/>
      <c r="H126" s="40"/>
      <c r="I126" s="39"/>
      <c r="J126" s="39"/>
      <c r="K126" s="39"/>
      <c r="L126" s="41">
        <f t="shared" si="5"/>
        <v>2298879.7199999997</v>
      </c>
    </row>
    <row r="127" spans="3:12" ht="38.25" x14ac:dyDescent="0.25">
      <c r="C127" s="38" t="s">
        <v>198</v>
      </c>
      <c r="D127" s="39"/>
      <c r="E127" s="56">
        <v>326215.27</v>
      </c>
      <c r="F127" s="39"/>
      <c r="G127" s="39"/>
      <c r="H127" s="40"/>
      <c r="I127" s="39"/>
      <c r="J127" s="39"/>
      <c r="K127" s="39"/>
      <c r="L127" s="41">
        <f t="shared" si="5"/>
        <v>326215.27</v>
      </c>
    </row>
    <row r="128" spans="3:12" ht="38.25" x14ac:dyDescent="0.25">
      <c r="C128" s="38" t="s">
        <v>157</v>
      </c>
      <c r="D128" s="39"/>
      <c r="E128" s="56">
        <v>238.07</v>
      </c>
      <c r="F128" s="39"/>
      <c r="G128" s="39"/>
      <c r="H128" s="40"/>
      <c r="I128" s="39"/>
      <c r="J128" s="39"/>
      <c r="K128" s="39"/>
      <c r="L128" s="41">
        <f t="shared" si="5"/>
        <v>238.07</v>
      </c>
    </row>
    <row r="129" spans="1:12" ht="51" x14ac:dyDescent="0.25">
      <c r="C129" s="38" t="s">
        <v>158</v>
      </c>
      <c r="D129" s="39"/>
      <c r="E129" s="56">
        <v>221.52</v>
      </c>
      <c r="F129" s="39"/>
      <c r="G129" s="39"/>
      <c r="H129" s="40"/>
      <c r="I129" s="39"/>
      <c r="J129" s="39"/>
      <c r="K129" s="39"/>
      <c r="L129" s="41">
        <f t="shared" si="5"/>
        <v>221.52</v>
      </c>
    </row>
    <row r="130" spans="1:12" ht="25.5" x14ac:dyDescent="0.25">
      <c r="C130" s="38" t="s">
        <v>199</v>
      </c>
      <c r="D130" s="39"/>
      <c r="E130" s="56">
        <v>589.45000000000005</v>
      </c>
      <c r="F130" s="39"/>
      <c r="G130" s="39"/>
      <c r="H130" s="40"/>
      <c r="I130" s="39"/>
      <c r="J130" s="39"/>
      <c r="K130" s="39"/>
      <c r="L130" s="41">
        <f t="shared" si="5"/>
        <v>589.45000000000005</v>
      </c>
    </row>
    <row r="131" spans="1:12" x14ac:dyDescent="0.25">
      <c r="A131" s="33"/>
      <c r="B131" s="34" t="s">
        <v>67</v>
      </c>
      <c r="C131" s="35"/>
      <c r="D131" s="37"/>
      <c r="E131" s="37">
        <f>SUM(E132:E145)</f>
        <v>1546298.5499999998</v>
      </c>
      <c r="F131" s="36"/>
      <c r="G131" s="37">
        <f>SUM(G132:G145)</f>
        <v>0</v>
      </c>
      <c r="H131" s="37"/>
      <c r="I131" s="37">
        <f>SUM(I132:I145)</f>
        <v>0</v>
      </c>
      <c r="J131" s="36"/>
      <c r="K131" s="37">
        <f>SUM(K132:K145)</f>
        <v>0</v>
      </c>
      <c r="L131" s="37">
        <f>SUM(L132:L145)</f>
        <v>1546298.5499999998</v>
      </c>
    </row>
    <row r="132" spans="1:12" ht="25.5" x14ac:dyDescent="0.25">
      <c r="C132" s="38" t="s">
        <v>69</v>
      </c>
      <c r="E132" s="56">
        <v>979.01</v>
      </c>
      <c r="F132" s="39"/>
      <c r="G132" s="39"/>
      <c r="H132" s="40"/>
      <c r="I132" s="39"/>
      <c r="J132" s="39"/>
      <c r="K132" s="39"/>
      <c r="L132" s="41">
        <f t="shared" si="5"/>
        <v>979.01</v>
      </c>
    </row>
    <row r="133" spans="1:12" ht="25.5" x14ac:dyDescent="0.25">
      <c r="C133" s="38" t="s">
        <v>70</v>
      </c>
      <c r="E133" s="56">
        <v>20300</v>
      </c>
      <c r="F133" s="39"/>
      <c r="G133" s="39"/>
      <c r="H133" s="40"/>
      <c r="I133" s="39"/>
      <c r="J133" s="39"/>
      <c r="K133" s="39"/>
      <c r="L133" s="41">
        <f t="shared" si="5"/>
        <v>20300</v>
      </c>
    </row>
    <row r="134" spans="1:12" ht="25.5" x14ac:dyDescent="0.25">
      <c r="C134" s="38" t="s">
        <v>71</v>
      </c>
      <c r="E134" s="56">
        <v>1754</v>
      </c>
      <c r="F134" s="39"/>
      <c r="G134" s="39"/>
      <c r="H134" s="40"/>
      <c r="I134" s="39"/>
      <c r="J134" s="39"/>
      <c r="K134" s="39"/>
      <c r="L134" s="41">
        <f t="shared" si="5"/>
        <v>1754</v>
      </c>
    </row>
    <row r="135" spans="1:12" ht="63.75" x14ac:dyDescent="0.25">
      <c r="C135" s="38" t="s">
        <v>72</v>
      </c>
      <c r="E135" s="56">
        <v>5990</v>
      </c>
      <c r="F135" s="39"/>
      <c r="G135" s="39"/>
      <c r="H135" s="40"/>
      <c r="I135" s="39"/>
      <c r="J135" s="39"/>
      <c r="K135" s="39"/>
      <c r="L135" s="41">
        <f t="shared" si="5"/>
        <v>5990</v>
      </c>
    </row>
    <row r="136" spans="1:12" x14ac:dyDescent="0.25">
      <c r="C136" s="38" t="s">
        <v>73</v>
      </c>
      <c r="E136" s="56">
        <v>1707</v>
      </c>
      <c r="F136" s="39"/>
      <c r="G136" s="39"/>
      <c r="H136" s="40"/>
      <c r="I136" s="39"/>
      <c r="J136" s="39"/>
      <c r="K136" s="39"/>
      <c r="L136" s="41">
        <f t="shared" si="5"/>
        <v>1707</v>
      </c>
    </row>
    <row r="137" spans="1:12" ht="25.5" x14ac:dyDescent="0.25">
      <c r="C137" s="38" t="s">
        <v>74</v>
      </c>
      <c r="E137" s="56">
        <v>49478.42</v>
      </c>
      <c r="F137" s="39"/>
      <c r="G137" s="39"/>
      <c r="H137" s="40"/>
      <c r="I137" s="39"/>
      <c r="J137" s="39"/>
      <c r="K137" s="39"/>
      <c r="L137" s="41">
        <f t="shared" si="5"/>
        <v>49478.42</v>
      </c>
    </row>
    <row r="138" spans="1:12" x14ac:dyDescent="0.25">
      <c r="C138" s="38" t="s">
        <v>75</v>
      </c>
      <c r="E138" s="56">
        <v>84644</v>
      </c>
      <c r="F138" s="39"/>
      <c r="G138" s="39"/>
      <c r="H138" s="40"/>
      <c r="I138" s="39"/>
      <c r="J138" s="39"/>
      <c r="K138" s="39"/>
      <c r="L138" s="41">
        <f t="shared" si="5"/>
        <v>84644</v>
      </c>
    </row>
    <row r="139" spans="1:12" x14ac:dyDescent="0.25">
      <c r="C139" s="38" t="s">
        <v>76</v>
      </c>
      <c r="E139" s="56">
        <v>27448</v>
      </c>
      <c r="F139" s="39"/>
      <c r="G139" s="39"/>
      <c r="H139" s="40"/>
      <c r="I139" s="39"/>
      <c r="J139" s="39"/>
      <c r="K139" s="39"/>
      <c r="L139" s="41">
        <f t="shared" si="5"/>
        <v>27448</v>
      </c>
    </row>
    <row r="140" spans="1:12" x14ac:dyDescent="0.25">
      <c r="C140" s="38" t="s">
        <v>77</v>
      </c>
      <c r="E140" s="56">
        <v>360</v>
      </c>
      <c r="F140" s="39"/>
      <c r="G140" s="39"/>
      <c r="H140" s="40"/>
      <c r="I140" s="39"/>
      <c r="J140" s="39"/>
      <c r="K140" s="39"/>
      <c r="L140" s="41">
        <f t="shared" si="5"/>
        <v>360</v>
      </c>
    </row>
    <row r="141" spans="1:12" x14ac:dyDescent="0.25">
      <c r="C141" s="38" t="s">
        <v>78</v>
      </c>
      <c r="E141" s="56">
        <v>5</v>
      </c>
      <c r="F141" s="39"/>
      <c r="G141" s="39"/>
      <c r="H141" s="40"/>
      <c r="I141" s="39"/>
      <c r="J141" s="39"/>
      <c r="K141" s="39"/>
      <c r="L141" s="41">
        <f t="shared" si="5"/>
        <v>5</v>
      </c>
    </row>
    <row r="142" spans="1:12" x14ac:dyDescent="0.25">
      <c r="C142" s="38" t="s">
        <v>79</v>
      </c>
      <c r="E142" s="56">
        <v>760088.99999999988</v>
      </c>
      <c r="F142" s="39"/>
      <c r="G142" s="39"/>
      <c r="H142" s="40"/>
      <c r="I142" s="39"/>
      <c r="J142" s="39"/>
      <c r="K142" s="39"/>
      <c r="L142" s="41">
        <f t="shared" si="5"/>
        <v>760088.99999999988</v>
      </c>
    </row>
    <row r="143" spans="1:12" x14ac:dyDescent="0.25">
      <c r="C143" s="38" t="s">
        <v>80</v>
      </c>
      <c r="E143" s="56">
        <v>1</v>
      </c>
      <c r="F143" s="39"/>
      <c r="G143" s="39"/>
      <c r="H143" s="40"/>
      <c r="I143" s="39"/>
      <c r="J143" s="39"/>
      <c r="K143" s="39"/>
      <c r="L143" s="41">
        <f t="shared" si="5"/>
        <v>1</v>
      </c>
    </row>
    <row r="144" spans="1:12" x14ac:dyDescent="0.25">
      <c r="C144" s="38" t="s">
        <v>81</v>
      </c>
      <c r="E144" s="56">
        <v>576610.66999999993</v>
      </c>
      <c r="F144" s="39"/>
      <c r="G144" s="39"/>
      <c r="H144" s="40"/>
      <c r="I144" s="39"/>
      <c r="J144" s="39"/>
      <c r="K144" s="39"/>
      <c r="L144" s="41">
        <f t="shared" si="5"/>
        <v>576610.66999999993</v>
      </c>
    </row>
    <row r="145" spans="1:15" ht="38.25" x14ac:dyDescent="0.25">
      <c r="C145" s="38" t="s">
        <v>82</v>
      </c>
      <c r="E145" s="56">
        <v>16932.45</v>
      </c>
      <c r="F145" s="39"/>
      <c r="G145" s="39"/>
      <c r="H145" s="40"/>
      <c r="I145" s="39"/>
      <c r="J145" s="39"/>
      <c r="K145" s="39"/>
      <c r="L145" s="41">
        <f t="shared" si="5"/>
        <v>16932.45</v>
      </c>
    </row>
    <row r="146" spans="1:15" ht="15.75" x14ac:dyDescent="0.25">
      <c r="A146" s="42"/>
      <c r="B146" s="42"/>
      <c r="C146" s="43"/>
      <c r="D146" s="44" t="s">
        <v>83</v>
      </c>
      <c r="E146" s="45">
        <f>E87+E12</f>
        <v>20574628377.620007</v>
      </c>
      <c r="F146" s="46"/>
      <c r="G146" s="45">
        <f>G87+G12</f>
        <v>2026159522.3799999</v>
      </c>
      <c r="H146" s="47"/>
      <c r="I146" s="45">
        <f>I87+I12</f>
        <v>18438162.289999999</v>
      </c>
      <c r="J146" s="46"/>
      <c r="K146" s="45">
        <f>K87+K12</f>
        <v>7777009.75</v>
      </c>
      <c r="L146" s="45">
        <f>L87+L12</f>
        <v>22621031662.750004</v>
      </c>
    </row>
    <row r="147" spans="1:15" ht="15.75" x14ac:dyDescent="0.25">
      <c r="C147" s="48" t="s">
        <v>84</v>
      </c>
      <c r="F147" s="25"/>
      <c r="J147" s="25"/>
      <c r="L147" s="49"/>
      <c r="N147" s="50"/>
      <c r="O147" s="50"/>
    </row>
    <row r="148" spans="1:15" ht="15.75" x14ac:dyDescent="0.25">
      <c r="C148" s="48" t="s">
        <v>85</v>
      </c>
      <c r="F148" s="25"/>
      <c r="J148" s="25"/>
      <c r="L148" s="49"/>
      <c r="M148" s="50"/>
    </row>
    <row r="149" spans="1:15" x14ac:dyDescent="0.25">
      <c r="C149" s="58" t="s">
        <v>213</v>
      </c>
      <c r="D149" s="58"/>
      <c r="E149" s="58"/>
      <c r="F149" s="58"/>
      <c r="G149" s="58"/>
      <c r="H149" s="58"/>
      <c r="I149" s="58"/>
      <c r="J149" s="58"/>
      <c r="K149" s="58"/>
      <c r="L149" s="58"/>
    </row>
    <row r="150" spans="1:15" x14ac:dyDescent="0.25">
      <c r="C150" s="58"/>
      <c r="D150" s="58"/>
      <c r="E150" s="58"/>
      <c r="F150" s="58"/>
      <c r="G150" s="58"/>
      <c r="H150" s="58"/>
      <c r="I150" s="58"/>
      <c r="J150" s="58"/>
      <c r="K150" s="58"/>
      <c r="L150" s="58"/>
    </row>
  </sheetData>
  <autoFilter ref="A11:O116" xr:uid="{97859875-E103-4E2B-8909-7196FAED956F}"/>
  <mergeCells count="8">
    <mergeCell ref="C149:L150"/>
    <mergeCell ref="L8:L9"/>
    <mergeCell ref="D2:J4"/>
    <mergeCell ref="A8:C9"/>
    <mergeCell ref="D8:E8"/>
    <mergeCell ref="F8:G8"/>
    <mergeCell ref="H8:I8"/>
    <mergeCell ref="J8:K8"/>
  </mergeCells>
  <pageMargins left="0.70866141732283472" right="0.70866141732283472" top="0.31496062992125984" bottom="0.19685039370078741" header="0.31496062992125984" footer="0.19685039370078741"/>
  <pageSetup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3er. Trimestre 2026</vt:lpstr>
      <vt:lpstr>'3er. Trimestre 2026'!Área_de_impresión</vt:lpstr>
      <vt:lpstr>'3er. Trimestre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 Cruz Ramirez</dc:creator>
  <cp:lastModifiedBy>Zoraida Giseh Medina Cardona</cp:lastModifiedBy>
  <cp:lastPrinted>2026-10-27T23:12:57Z</cp:lastPrinted>
  <dcterms:created xsi:type="dcterms:W3CDTF">2026-04-24T17:48:41Z</dcterms:created>
  <dcterms:modified xsi:type="dcterms:W3CDTF">2026-10-28T16:03:26Z</dcterms:modified>
</cp:coreProperties>
</file>