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medina\Desktop\Título V 1er. Trimestre 2026\2da. parte Información Título V 1er. Trim 2026\Programas con Recursos Federales por Orden de Gobierno\"/>
    </mc:Choice>
  </mc:AlternateContent>
  <xr:revisionPtr revIDLastSave="0" documentId="13_ncr:1_{E93219EA-1C5C-4860-B2F8-57ED29D1C55F}" xr6:coauthVersionLast="47" xr6:coauthVersionMax="47" xr10:uidLastSave="{00000000-0000-0000-0000-000000000000}"/>
  <bookViews>
    <workbookView xWindow="-120" yWindow="-120" windowWidth="29040" windowHeight="15840" xr2:uid="{489B5654-6E32-427D-9B5C-03F288B238DB}"/>
  </bookViews>
  <sheets>
    <sheet name="1er. Trimestre 2026" sheetId="1" r:id="rId1"/>
  </sheets>
  <definedNames>
    <definedName name="_xlnm._FilterDatabase" localSheetId="0" hidden="1">'1er. Trimestre 2026'!$A$11:$O$67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G46" i="1"/>
  <c r="H45" i="1"/>
  <c r="I46" i="1"/>
  <c r="K46" i="1"/>
  <c r="L46" i="1"/>
  <c r="F45" i="1"/>
  <c r="G45" i="1"/>
  <c r="I45" i="1"/>
  <c r="J45" i="1"/>
  <c r="K45" i="1"/>
  <c r="L45" i="1"/>
  <c r="K43" i="1"/>
  <c r="I43" i="1"/>
  <c r="G43" i="1"/>
  <c r="K13" i="1"/>
  <c r="I13" i="1"/>
  <c r="G13" i="1"/>
  <c r="K50" i="1"/>
  <c r="I50" i="1"/>
  <c r="G50" i="1"/>
  <c r="E43" i="1"/>
  <c r="E12" i="1" s="1"/>
  <c r="E13" i="1"/>
  <c r="E45" i="1"/>
  <c r="L44" i="1"/>
  <c r="L22" i="1" l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E50" i="1"/>
  <c r="L49" i="1"/>
  <c r="L48" i="1"/>
  <c r="L47" i="1"/>
  <c r="E46" i="1"/>
  <c r="L42" i="1"/>
  <c r="L41" i="1"/>
  <c r="L40" i="1"/>
  <c r="L39" i="1"/>
  <c r="L38" i="1"/>
  <c r="G37" i="1"/>
  <c r="L37" i="1" s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1" i="1"/>
  <c r="L20" i="1"/>
  <c r="L19" i="1"/>
  <c r="L18" i="1"/>
  <c r="L17" i="1"/>
  <c r="L16" i="1"/>
  <c r="G15" i="1"/>
  <c r="L15" i="1" s="1"/>
  <c r="L14" i="1"/>
  <c r="K12" i="1"/>
  <c r="I12" i="1"/>
  <c r="L50" i="1" l="1"/>
  <c r="K65" i="1"/>
  <c r="E65" i="1"/>
  <c r="I65" i="1"/>
  <c r="L13" i="1"/>
  <c r="L12" i="1" s="1"/>
  <c r="L65" i="1" s="1"/>
  <c r="G12" i="1"/>
  <c r="G65" i="1" s="1"/>
</calcChain>
</file>

<file path=xl/sharedStrings.xml><?xml version="1.0" encoding="utf-8"?>
<sst xmlns="http://schemas.openxmlformats.org/spreadsheetml/2006/main" count="134" uniqueCount="91">
  <si>
    <t>Programas con Recursos Federales por Orden de Gobierno</t>
  </si>
  <si>
    <t>Entidad Federativa:</t>
  </si>
  <si>
    <t>Zacatecas</t>
  </si>
  <si>
    <t>Ejercicio Fiscal:</t>
  </si>
  <si>
    <t>Período:</t>
  </si>
  <si>
    <t>I Trimestre</t>
  </si>
  <si>
    <t>PROGRAMA O FONDO</t>
  </si>
  <si>
    <t>FEDERAL</t>
  </si>
  <si>
    <t>ESTATAL</t>
  </si>
  <si>
    <t>MUNICIPAL</t>
  </si>
  <si>
    <t>OTROS</t>
  </si>
  <si>
    <t>MONTO TOTAL</t>
  </si>
  <si>
    <t>DEPENDENCIA / ENTIDAD</t>
  </si>
  <si>
    <t>APORTACIÓN</t>
  </si>
  <si>
    <t>Recursos Federales</t>
  </si>
  <si>
    <t>Recursos 2026</t>
  </si>
  <si>
    <t>26.25.3.2.11.135 U006 SUBSIDIOS PARA ORGANISMOS DESCENTRALIZADOS ESTATALES  SUBSIDIO FEDERAL UAZ  ORDINARIO</t>
  </si>
  <si>
    <t>SECRETARÍA DE EDUCACIÓN PÚBLICA/TECNOLÓGICO NACIONAL DE MÉXICO</t>
  </si>
  <si>
    <t>UNIVERSIDAD AUTÓNOMA DE ZACATECAS</t>
  </si>
  <si>
    <t>26.25.3.2.11.160 U006 SUBSIDIOS PARA ORGANISMOS DESCENTRALIZADOS ESTATALES TELEBACHILLERATO COMUNITARIO</t>
  </si>
  <si>
    <t>SECRETARÍA DE EDUCACIÓN PÚBLICA/SUBSECRETARÍA DE EDUCACIÓN MEDIA SUPERIOR</t>
  </si>
  <si>
    <t>SECRETARÍA DE EDUCACIÓN</t>
  </si>
  <si>
    <t>26.25.3.2.11.161 U006 SUBSIDIOS PARA ORGANISMOS DESCENTRALIZADOS ESTATALES COBAEZ</t>
  </si>
  <si>
    <t>COLEGIO DE BACHILLERES DEL ESTADO DE ZACATECAS</t>
  </si>
  <si>
    <t>26.25.3.2.11.162 U006 SUBSIDIOS PARA ORGANISMOS DESCENTRALIZADOS ESTATALES CECYTEZ</t>
  </si>
  <si>
    <t>COLEGIO DE ESTUDIOS CIENTÍFICOS Y TECNOLÓGICOS DEL ESTADO DE ZACATECAS</t>
  </si>
  <si>
    <t>26.25.3.2.11.165 U006 SUBSIDIOS PARA ORGANISMOS DESCENTRALIZADOS ESTATALES ICATEZAC</t>
  </si>
  <si>
    <t>INSTITUTO DE CAPACITACIÓN PARA EL TRABAJO</t>
  </si>
  <si>
    <t>26.25.3.2.11.180 U 080 APOYOS A CENTROS Y ORGANIZACIONES DE EDUCACIÓN CONVENIO</t>
  </si>
  <si>
    <t>SECRETARÍA DE EDUCACIÓN PÚBLICA/UNIDAD DE ADMINISTRACIÓN Y FINANZAS</t>
  </si>
  <si>
    <t>26.25.3.2.11.181 U080 APOYOS A CENTROS Y ORGANIZACIONES DE EDUCACIÓN CONVENIO "APOYO PARA SOLVENTAR GASTOS INHERENTES A LA OPERACIÓN Y PRESTACIÓN DE SERVICIOS EDUCATIVOS 01"</t>
  </si>
  <si>
    <t>26.25.3.2.11.264 E064 EDUCACIÓN PARA ADULTOS (INEA)</t>
  </si>
  <si>
    <t>SECRETARÍA DE EDUCACIÓN PÚBLICA/INSTITUTO NACIONAL PARA LA EDUCACIÓN DE LOS ADULTOS</t>
  </si>
  <si>
    <t>INSTITUTO ZACATECANO DE EDUCACIÓN PARA ADULTOS</t>
  </si>
  <si>
    <t>26.25.3.2.14.101 S043 PROGRAMA DE APOYO AL EMPLEO (PAE)</t>
  </si>
  <si>
    <t>SECRETARIA DEL TRABAJO Y PREVISIÓN SOCIAL/UNIDAD DEL SERVICIO NACIONAL DE EMPLEO</t>
  </si>
  <si>
    <t>SECRETARÍA DE ECONOMÍA</t>
  </si>
  <si>
    <t>26.25.3.2.23.151 U151 REGULARIZACIÓN DE VEHÍCULOS USADOS DE PROCEDENCIA EXTRANJERA REC 2025-5</t>
  </si>
  <si>
    <t>SECRETARÍA DE HACIENDA Y CRÉDITO PÚBLICO/UNIDAD DE DISEÑO PRESUPUESTARIO, CONTROL Y SEGUIMIENTO DEL GASTO</t>
  </si>
  <si>
    <t>MUNICIPIOS</t>
  </si>
  <si>
    <t>26.25.3.2.33.102 FONE OTROS GASTO CORRIENTE</t>
  </si>
  <si>
    <t>SECRETARÍA DE HACIENDA Y CRÉDITO PÚBLICO/DIRECCIÓN GENERAL DE PROGRAMACIÓN Y PRESUPUESTO "C"</t>
  </si>
  <si>
    <t>26.25.3.2.33.103 FONE GASTO DE OPERACIÓN</t>
  </si>
  <si>
    <t>26.25.3.2.33.201 FAM INFRAESTRUCTURA BASICA</t>
  </si>
  <si>
    <t>INSTITUTO ZACATECANO DE CONSTRUCCIÓN DE ESCUELAS</t>
  </si>
  <si>
    <t>26.25.3.2.33.202 FAM INFRAESTRUCTURA MEDIA SUPERIOR</t>
  </si>
  <si>
    <t>26.25.3.2.33.203 FAM INFRAESTRUCTURA SUPERIOR</t>
  </si>
  <si>
    <t>26.25.3.2.33.301 FAETA IZEA</t>
  </si>
  <si>
    <t>26.25.3.2.33.302 FAETA CONALEP</t>
  </si>
  <si>
    <t>COLEGIO DE EDUCACIÓN PROFESIONAL TÉCNICA DE ZACATECAS</t>
  </si>
  <si>
    <t>26.25.3.2.33.401 FAFEF</t>
  </si>
  <si>
    <t>SECRETARÍA DE FINANZAS/SECRETARÍA DE OBRAS PÚBLICAS</t>
  </si>
  <si>
    <t>26.25.3.2.33.402 FORTAMUN</t>
  </si>
  <si>
    <t>26.25.3.2.33.501 FISE</t>
  </si>
  <si>
    <t>SECRETARÍA DE DESARROLLO URBANO, VIVIENDA Y ORDENAMIENTO TERRITORIAL/SECRETARÍA DE DESARROLLO SOCIAL</t>
  </si>
  <si>
    <t>26.25.3.2.33.502 FISM</t>
  </si>
  <si>
    <t>26.25.3.2.33.601 FAM ASISTENCIA</t>
  </si>
  <si>
    <t>SISTEMA ESTATAL PARA EL DESARROLLO INTEGRAL DE LA FAMILIA</t>
  </si>
  <si>
    <t>26.25.3.2.33.701 FASSA</t>
  </si>
  <si>
    <t>SERVICIOS DE SALUD DE ZACATECAS</t>
  </si>
  <si>
    <t>26.25.3.2.33.801 FASP</t>
  </si>
  <si>
    <t>SECRETARÍA DE SEGURIDAD PÚBLICA</t>
  </si>
  <si>
    <t xml:space="preserve">26.25.3.3.33.101 FONE SERVICIOS PERSONALES </t>
  </si>
  <si>
    <t>26.25.3.3.33.204 FAM INFRAESTRUCTURA BASICA FIDEICOMISO</t>
  </si>
  <si>
    <t>26.25.3.3.33.205 FAM INFRAESTRUCTURA MEDIA SUPERIOR FIDEICOMISO</t>
  </si>
  <si>
    <t>26.25.3.3.33.206 FAM INFRAESTRUCTURA SUPERIOR FIDEICOMISO</t>
  </si>
  <si>
    <t>26.25.3.3.33.401 FAFEF</t>
  </si>
  <si>
    <t>SECRETARÍA DE FINANZAS</t>
  </si>
  <si>
    <t>Rendimientos Financieros</t>
  </si>
  <si>
    <t>26.25.5.2.33.501 FISE</t>
  </si>
  <si>
    <t>26.25.5.2.33.601 FAM ASISTENCIA</t>
  </si>
  <si>
    <t>26.25.5.2.33.701 FASSA</t>
  </si>
  <si>
    <t>Recursos 2025</t>
  </si>
  <si>
    <t>25.25.3.2.47.106 U013 ATENCIÓN A LA SALUD Y MEDICAMENTOS GRATUITOS PARA LA POBLACIÓN SIN SEGURIDAD SOCIAL LABORAL</t>
  </si>
  <si>
    <t>25.25.5.2.04.101 PROGRAMA DE ATENCIÓN INTEGRAL PARA EL BIENESTAR DE LAS MUJERES (PAIBIM 2025)</t>
  </si>
  <si>
    <t>25.25.5.2.11.114 S295 FORTALECIMIENTO DE LOS SERVICIOS DE EDUCACIÓN ESPECIAL (PFSEE)</t>
  </si>
  <si>
    <t>25.25.5.2.11.116 S300 FORTALECIMIENTO A LA EXCELENCIA EDUCATIVA</t>
  </si>
  <si>
    <t>25.25.5.2.11.182 U080 APOYOS A CENTROS Y ORGANIZACIONES DE EDUCACIÓN CONVENIO "APOYO PARA SOLVENTAR GASTOS INHERENTES A LA OPERACIÓN Y PRESTACIÓN DE SERVICIOS EDUCATIVOS 02"</t>
  </si>
  <si>
    <t>25.25.5.2.12.212 P012 RECTORÍA EN SALUD -SANAS-</t>
  </si>
  <si>
    <t>25.25.5.2.16.102 S074 AGUA POTABLE, DRENAJE Y TRATAMIENTO</t>
  </si>
  <si>
    <t>25.25.5.2.33.102 FONE OTROS GASTO CORRIENTE</t>
  </si>
  <si>
    <t>25.25.5.2.33.103 FONE GASTO DE OPERACIÓN</t>
  </si>
  <si>
    <t>25.25.5.2.33.301 FAETA IZEA</t>
  </si>
  <si>
    <t>25.25.5.2.33.302 FAETA CONALEP</t>
  </si>
  <si>
    <t>25.25.5.2.33.501 FISE</t>
  </si>
  <si>
    <t>25.25.5.2.33.601 FAM ASISTENCIA</t>
  </si>
  <si>
    <t>25.25.5.2.33.801 FASP</t>
  </si>
  <si>
    <t>25.25.5.2.36.101 U002 FONDOS PARA EL FORTALECIMIENTO DE LAS INSTITUCIONES DE SEGURIDAD PÚBLICA</t>
  </si>
  <si>
    <t>Totales</t>
  </si>
  <si>
    <t>Nota 1: El reporte muestra los montos Programados (Momento Contable del Modificado)</t>
  </si>
  <si>
    <t>Nota 2: El reporte no incluye las aportaciones virtuales liquidas estatales del programa para la prestación gratuita de servicios de salud, medicamentos y demas insumos asociados a personas sin seguridad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</si>
</sst>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2060"/>
      <name val="Montserrat"/>
    </font>
    <font>
      <sz val="14"/>
      <color rgb="FF002060"/>
      <name val="Montserrat"/>
    </font>
    <font>
      <b/>
      <sz val="10"/>
      <color rgb="FF002060"/>
      <name val="Montserrat"/>
    </font>
    <font>
      <b/>
      <sz val="18"/>
      <color rgb="FF002060"/>
      <name val="Montserrat"/>
    </font>
    <font>
      <sz val="11"/>
      <color theme="1"/>
      <name val="Montserrat"/>
    </font>
    <font>
      <sz val="11"/>
      <color theme="2" tint="-0.499984740745262"/>
      <name val="Montserrat"/>
    </font>
    <font>
      <sz val="8"/>
      <color theme="1"/>
      <name val="Montserrat"/>
    </font>
    <font>
      <b/>
      <sz val="10"/>
      <color theme="1"/>
      <name val="Calibri"/>
      <family val="2"/>
      <scheme val="minor"/>
    </font>
    <font>
      <b/>
      <sz val="10"/>
      <color theme="0" tint="-4.9989318521683403E-2"/>
      <name val="Montserrat"/>
    </font>
    <font>
      <b/>
      <sz val="7"/>
      <color theme="0" tint="-4.9989318521683403E-2"/>
      <name val="Montserrat"/>
    </font>
    <font>
      <b/>
      <sz val="8"/>
      <color theme="0"/>
      <name val="Montserrat"/>
    </font>
    <font>
      <b/>
      <sz val="8"/>
      <color theme="1"/>
      <name val="Montserrat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auto="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8328B"/>
        <bgColor indexed="64"/>
      </patternFill>
    </fill>
    <fill>
      <patternFill patternType="solid">
        <fgColor rgb="FFF6A23A"/>
        <bgColor indexed="64"/>
      </patternFill>
    </fill>
    <fill>
      <patternFill patternType="solid">
        <fgColor rgb="FF3DB975"/>
        <bgColor indexed="64"/>
      </patternFill>
    </fill>
    <fill>
      <patternFill patternType="solid">
        <fgColor rgb="FF269DDA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43" fontId="5" fillId="2" borderId="0" xfId="1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wrapText="1"/>
    </xf>
    <xf numFmtId="43" fontId="0" fillId="3" borderId="0" xfId="1" applyFont="1" applyFill="1" applyAlignment="1">
      <alignment horizontal="right" vertical="center"/>
    </xf>
    <xf numFmtId="4" fontId="0" fillId="3" borderId="0" xfId="0" applyNumberFormat="1" applyFill="1"/>
    <xf numFmtId="4" fontId="11" fillId="3" borderId="0" xfId="0" applyNumberFormat="1" applyFont="1" applyFill="1" applyAlignment="1">
      <alignment horizontal="right" vertical="center"/>
    </xf>
    <xf numFmtId="43" fontId="13" fillId="4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 applyAlignment="1">
      <alignment horizontal="right" vertical="center"/>
    </xf>
    <xf numFmtId="4" fontId="0" fillId="0" borderId="0" xfId="0" applyNumberFormat="1"/>
    <xf numFmtId="4" fontId="11" fillId="0" borderId="0" xfId="0" applyNumberFormat="1" applyFont="1" applyAlignment="1">
      <alignment horizontal="right" vertical="center"/>
    </xf>
    <xf numFmtId="0" fontId="14" fillId="5" borderId="0" xfId="0" applyFont="1" applyFill="1" applyAlignment="1">
      <alignment horizontal="left" vertical="center"/>
    </xf>
    <xf numFmtId="4" fontId="14" fillId="5" borderId="0" xfId="0" applyNumberFormat="1" applyFont="1" applyFill="1" applyAlignment="1">
      <alignment horizontal="right" vertical="center" wrapText="1"/>
    </xf>
    <xf numFmtId="4" fontId="14" fillId="5" borderId="0" xfId="0" applyNumberFormat="1" applyFont="1" applyFill="1" applyAlignment="1">
      <alignment horizontal="right" vertical="center"/>
    </xf>
    <xf numFmtId="43" fontId="14" fillId="5" borderId="0" xfId="1" applyFont="1" applyFill="1" applyAlignment="1">
      <alignment horizontal="left" vertical="center" wrapText="1"/>
    </xf>
    <xf numFmtId="0" fontId="10" fillId="0" borderId="0" xfId="0" applyFont="1"/>
    <xf numFmtId="0" fontId="15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 wrapText="1"/>
    </xf>
    <xf numFmtId="4" fontId="15" fillId="6" borderId="0" xfId="0" applyNumberFormat="1" applyFont="1" applyFill="1" applyAlignment="1">
      <alignment horizontal="right" vertical="center" wrapText="1"/>
    </xf>
    <xf numFmtId="4" fontId="15" fillId="6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43" fontId="10" fillId="0" borderId="0" xfId="1" applyFont="1" applyAlignment="1">
      <alignment horizontal="left" vertical="center" wrapText="1"/>
    </xf>
    <xf numFmtId="43" fontId="10" fillId="0" borderId="0" xfId="1" applyFont="1" applyAlignment="1">
      <alignment horizontal="left" vertical="center"/>
    </xf>
    <xf numFmtId="43" fontId="15" fillId="0" borderId="0" xfId="1" applyFont="1" applyAlignment="1">
      <alignment horizontal="right" vertical="center"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43" fontId="17" fillId="3" borderId="0" xfId="1" applyFont="1" applyFill="1" applyAlignment="1">
      <alignment horizontal="left" vertical="center"/>
    </xf>
    <xf numFmtId="4" fontId="17" fillId="3" borderId="0" xfId="0" applyNumberFormat="1" applyFont="1" applyFill="1"/>
    <xf numFmtId="0" fontId="17" fillId="3" borderId="0" xfId="0" applyFont="1" applyFill="1" applyAlignment="1">
      <alignment wrapText="1"/>
    </xf>
    <xf numFmtId="0" fontId="17" fillId="3" borderId="0" xfId="0" applyFont="1" applyFill="1"/>
    <xf numFmtId="0" fontId="2" fillId="0" borderId="0" xfId="0" applyFont="1"/>
    <xf numFmtId="43" fontId="0" fillId="0" borderId="0" xfId="0" applyNumberFormat="1"/>
    <xf numFmtId="0" fontId="16" fillId="0" borderId="0" xfId="0" applyFont="1"/>
    <xf numFmtId="0" fontId="8" fillId="7" borderId="0" xfId="0" applyFont="1" applyFill="1"/>
    <xf numFmtId="0" fontId="8" fillId="8" borderId="0" xfId="0" applyFont="1" applyFill="1"/>
    <xf numFmtId="0" fontId="8" fillId="9" borderId="0" xfId="0" applyFont="1" applyFill="1"/>
    <xf numFmtId="0" fontId="8" fillId="10" borderId="0" xfId="0" applyFont="1" applyFill="1"/>
    <xf numFmtId="0" fontId="9" fillId="8" borderId="0" xfId="0" applyFont="1" applyFill="1"/>
    <xf numFmtId="43" fontId="12" fillId="4" borderId="7" xfId="0" applyNumberFormat="1" applyFont="1" applyFill="1" applyBorder="1" applyAlignment="1">
      <alignment horizontal="center" vertical="center" wrapText="1"/>
    </xf>
    <xf numFmtId="43" fontId="12" fillId="4" borderId="1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12" fillId="4" borderId="2" xfId="0" applyNumberFormat="1" applyFont="1" applyFill="1" applyBorder="1" applyAlignment="1">
      <alignment horizontal="center" vertical="center" wrapText="1"/>
    </xf>
    <xf numFmtId="43" fontId="12" fillId="4" borderId="3" xfId="0" applyNumberFormat="1" applyFont="1" applyFill="1" applyBorder="1" applyAlignment="1">
      <alignment horizontal="center" vertical="center" wrapText="1"/>
    </xf>
    <xf numFmtId="43" fontId="12" fillId="4" borderId="4" xfId="0" applyNumberFormat="1" applyFont="1" applyFill="1" applyBorder="1" applyAlignment="1">
      <alignment horizontal="center" vertical="center" wrapText="1"/>
    </xf>
    <xf numFmtId="43" fontId="12" fillId="4" borderId="8" xfId="0" applyNumberFormat="1" applyFont="1" applyFill="1" applyBorder="1" applyAlignment="1">
      <alignment horizontal="center" vertical="center" wrapText="1"/>
    </xf>
    <xf numFmtId="43" fontId="12" fillId="4" borderId="9" xfId="0" applyNumberFormat="1" applyFont="1" applyFill="1" applyBorder="1" applyAlignment="1">
      <alignment horizontal="center" vertical="center" wrapText="1"/>
    </xf>
    <xf numFmtId="43" fontId="12" fillId="4" borderId="10" xfId="0" applyNumberFormat="1" applyFont="1" applyFill="1" applyBorder="1" applyAlignment="1">
      <alignment horizontal="center" vertical="center" wrapText="1"/>
    </xf>
    <xf numFmtId="43" fontId="12" fillId="4" borderId="5" xfId="0" applyNumberFormat="1" applyFont="1" applyFill="1" applyBorder="1" applyAlignment="1">
      <alignment horizontal="center" vertical="center"/>
    </xf>
    <xf numFmtId="43" fontId="12" fillId="4" borderId="6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1A262A-4B78-4678-8E1D-009403C2EF28}"/>
  </tableStyles>
  <colors>
    <mruColors>
      <color rgb="FFE8328B"/>
      <color rgb="FFF6A23A"/>
      <color rgb="FF3DB975"/>
      <color rgb="FF269D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137584</xdr:colOff>
      <xdr:row>1</xdr:row>
      <xdr:rowOff>21167</xdr:rowOff>
    </xdr:from>
    <xdr:ext cx="1242467" cy="465481"/>
    <xdr:pic>
      <xdr:nvPicPr>
        <xdr:cNvPr id="2" name="Imagen 1">
          <a:extLst>
            <a:ext uri="{FF2B5EF4-FFF2-40B4-BE49-F238E27FC236}">
              <a16:creationId xmlns:a16="http://schemas.microsoft.com/office/drawing/2014/main" id="{CCB77C2A-F8BE-497B-968A-E18000EDEC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766234" y="183092"/>
          <a:ext cx="1242467" cy="465481"/>
        </a:xfrm>
        <a:prstGeom prst="rect">
          <a:avLst/>
        </a:prstGeom>
      </xdr:spPr>
    </xdr:pic>
    <xdr:clientData/>
  </xdr:oneCellAnchor>
  <xdr:twoCellAnchor editAs="oneCell">
    <xdr:from>
      <xdr:col>2</xdr:col>
      <xdr:colOff>1409700</xdr:colOff>
      <xdr:row>0</xdr:row>
      <xdr:rowOff>0</xdr:rowOff>
    </xdr:from>
    <xdr:to>
      <xdr:col>2</xdr:col>
      <xdr:colOff>2826265</xdr:colOff>
      <xdr:row>4</xdr:row>
      <xdr:rowOff>134216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B35EA7-54C1-4501-AC70-4B651013D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8350" y="0"/>
          <a:ext cx="1416565" cy="78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E520-A4A7-4F7F-800E-CDEB49D8B254}">
  <dimension ref="A1:O67"/>
  <sheetViews>
    <sheetView tabSelected="1" zoomScale="85" zoomScaleNormal="85" workbookViewId="0">
      <selection activeCell="E13" sqref="E13"/>
    </sheetView>
  </sheetViews>
  <sheetFormatPr baseColWidth="10" defaultRowHeight="15" x14ac:dyDescent="0.25"/>
  <cols>
    <col min="1" max="1" width="3.7109375" customWidth="1"/>
    <col min="2" max="2" width="5.7109375" customWidth="1"/>
    <col min="3" max="3" width="45.7109375" customWidth="1"/>
    <col min="4" max="4" width="25" customWidth="1"/>
    <col min="5" max="5" width="23" customWidth="1"/>
    <col min="6" max="12" width="23.42578125" customWidth="1"/>
  </cols>
  <sheetData>
    <row r="1" spans="1:12" s="8" customFormat="1" ht="12.75" customHeight="1" x14ac:dyDescent="0.25">
      <c r="A1" s="1"/>
      <c r="B1" s="1"/>
      <c r="C1" s="2"/>
      <c r="D1" s="3"/>
      <c r="E1" s="4"/>
      <c r="F1" s="5"/>
      <c r="G1" s="4"/>
      <c r="H1" s="6"/>
      <c r="I1" s="4"/>
      <c r="J1" s="5"/>
      <c r="K1" s="4"/>
      <c r="L1" s="7"/>
    </row>
    <row r="2" spans="1:12" s="8" customFormat="1" ht="12.75" customHeight="1" x14ac:dyDescent="0.25">
      <c r="A2" s="9"/>
      <c r="B2" s="9"/>
      <c r="C2" s="10"/>
      <c r="D2" s="58" t="s">
        <v>0</v>
      </c>
      <c r="E2" s="58"/>
      <c r="F2" s="58"/>
      <c r="G2" s="58"/>
      <c r="H2" s="58"/>
      <c r="I2" s="58"/>
      <c r="J2" s="58"/>
      <c r="K2" s="11" t="s">
        <v>1</v>
      </c>
      <c r="L2" s="12" t="s">
        <v>2</v>
      </c>
    </row>
    <row r="3" spans="1:12" s="8" customFormat="1" ht="12.75" customHeight="1" x14ac:dyDescent="0.25">
      <c r="A3" s="9"/>
      <c r="B3" s="9"/>
      <c r="C3" s="10"/>
      <c r="D3" s="58"/>
      <c r="E3" s="58"/>
      <c r="F3" s="58"/>
      <c r="G3" s="58"/>
      <c r="H3" s="58"/>
      <c r="I3" s="58"/>
      <c r="J3" s="58"/>
      <c r="K3" s="11" t="s">
        <v>3</v>
      </c>
      <c r="L3" s="13">
        <v>2026</v>
      </c>
    </row>
    <row r="4" spans="1:12" s="8" customFormat="1" ht="12.75" customHeight="1" x14ac:dyDescent="0.25">
      <c r="A4" s="9"/>
      <c r="B4" s="9"/>
      <c r="C4" s="10"/>
      <c r="D4" s="58"/>
      <c r="E4" s="58"/>
      <c r="F4" s="58"/>
      <c r="G4" s="58"/>
      <c r="H4" s="58"/>
      <c r="I4" s="58"/>
      <c r="J4" s="58"/>
      <c r="K4" s="11" t="s">
        <v>4</v>
      </c>
      <c r="L4" s="12" t="s">
        <v>5</v>
      </c>
    </row>
    <row r="5" spans="1:12" s="8" customFormat="1" ht="12.75" customHeight="1" x14ac:dyDescent="0.25">
      <c r="A5" s="9"/>
      <c r="B5" s="9"/>
      <c r="C5" s="10"/>
      <c r="D5" s="14"/>
      <c r="E5" s="15"/>
      <c r="F5" s="16"/>
      <c r="G5" s="15"/>
      <c r="H5" s="16"/>
      <c r="I5" s="15"/>
      <c r="J5" s="16"/>
      <c r="K5" s="15"/>
      <c r="L5" s="17"/>
    </row>
    <row r="6" spans="1:12" s="18" customFormat="1" ht="4.5" customHeight="1" x14ac:dyDescent="0.35">
      <c r="A6" s="51"/>
      <c r="B6" s="52"/>
      <c r="C6" s="53"/>
      <c r="D6" s="54"/>
      <c r="E6" s="51"/>
      <c r="F6" s="55"/>
      <c r="G6" s="53"/>
      <c r="H6" s="54"/>
      <c r="I6" s="51"/>
      <c r="J6" s="52"/>
      <c r="K6" s="53"/>
      <c r="L6" s="54"/>
    </row>
    <row r="7" spans="1:12" x14ac:dyDescent="0.25">
      <c r="A7" s="19"/>
      <c r="B7" s="19"/>
      <c r="C7" s="20"/>
      <c r="D7" s="21"/>
      <c r="E7" s="22"/>
      <c r="F7" s="20"/>
      <c r="G7" s="22"/>
      <c r="H7" s="19"/>
      <c r="I7" s="22"/>
      <c r="J7" s="20"/>
      <c r="K7" s="22"/>
      <c r="L7" s="23"/>
    </row>
    <row r="8" spans="1:12" ht="15" customHeight="1" x14ac:dyDescent="0.25">
      <c r="A8" s="59" t="s">
        <v>6</v>
      </c>
      <c r="B8" s="60"/>
      <c r="C8" s="61"/>
      <c r="D8" s="65" t="s">
        <v>7</v>
      </c>
      <c r="E8" s="66"/>
      <c r="F8" s="65" t="s">
        <v>8</v>
      </c>
      <c r="G8" s="66"/>
      <c r="H8" s="65" t="s">
        <v>9</v>
      </c>
      <c r="I8" s="66"/>
      <c r="J8" s="65" t="s">
        <v>10</v>
      </c>
      <c r="K8" s="66"/>
      <c r="L8" s="56" t="s">
        <v>11</v>
      </c>
    </row>
    <row r="9" spans="1:12" ht="15" customHeight="1" x14ac:dyDescent="0.25">
      <c r="A9" s="62"/>
      <c r="B9" s="63"/>
      <c r="C9" s="64"/>
      <c r="D9" s="24" t="s">
        <v>12</v>
      </c>
      <c r="E9" s="24" t="s">
        <v>13</v>
      </c>
      <c r="F9" s="24" t="s">
        <v>12</v>
      </c>
      <c r="G9" s="24" t="s">
        <v>13</v>
      </c>
      <c r="H9" s="24" t="s">
        <v>12</v>
      </c>
      <c r="I9" s="24" t="s">
        <v>13</v>
      </c>
      <c r="J9" s="24" t="s">
        <v>12</v>
      </c>
      <c r="K9" s="24" t="s">
        <v>13</v>
      </c>
      <c r="L9" s="57"/>
    </row>
    <row r="10" spans="1:12" x14ac:dyDescent="0.25">
      <c r="A10" s="19"/>
      <c r="B10" s="19"/>
      <c r="C10" s="20"/>
      <c r="D10" s="21"/>
      <c r="E10" s="22"/>
      <c r="F10" s="20"/>
      <c r="G10" s="22"/>
      <c r="H10" s="19"/>
      <c r="I10" s="22"/>
      <c r="J10" s="20"/>
      <c r="K10" s="22"/>
      <c r="L10" s="23"/>
    </row>
    <row r="11" spans="1:12" ht="9.75" customHeight="1" x14ac:dyDescent="0.25">
      <c r="C11" s="25"/>
      <c r="D11" s="26"/>
      <c r="E11" s="27"/>
      <c r="F11" s="25"/>
      <c r="G11" s="27"/>
      <c r="I11" s="27"/>
      <c r="J11" s="25"/>
      <c r="K11" s="27"/>
      <c r="L11" s="28"/>
    </row>
    <row r="12" spans="1:12" x14ac:dyDescent="0.25">
      <c r="A12" s="29" t="s">
        <v>14</v>
      </c>
      <c r="B12" s="30"/>
      <c r="C12" s="30"/>
      <c r="D12" s="31"/>
      <c r="E12" s="32">
        <f>+E13+E43</f>
        <v>7384786673.6500015</v>
      </c>
      <c r="F12" s="32"/>
      <c r="G12" s="32">
        <f>+G13</f>
        <v>615597368.22000003</v>
      </c>
      <c r="H12" s="32"/>
      <c r="I12" s="32">
        <f>+I13</f>
        <v>0</v>
      </c>
      <c r="J12" s="32"/>
      <c r="K12" s="32">
        <f>+K13</f>
        <v>0</v>
      </c>
      <c r="L12" s="32">
        <f>+L13</f>
        <v>7761903302.2900019</v>
      </c>
    </row>
    <row r="13" spans="1:12" x14ac:dyDescent="0.25">
      <c r="A13" s="33"/>
      <c r="B13" s="34" t="s">
        <v>15</v>
      </c>
      <c r="C13" s="35"/>
      <c r="D13" s="36"/>
      <c r="E13" s="37">
        <f>SUM(E14:E42)</f>
        <v>7146305934.0700016</v>
      </c>
      <c r="F13" s="36"/>
      <c r="G13" s="37">
        <f>SUM(G14:G42)</f>
        <v>615597368.22000003</v>
      </c>
      <c r="H13" s="37"/>
      <c r="I13" s="37">
        <f>SUM(I14:I42)</f>
        <v>0</v>
      </c>
      <c r="J13" s="36"/>
      <c r="K13" s="37">
        <f>SUM(K14:K42)</f>
        <v>0</v>
      </c>
      <c r="L13" s="37">
        <f>SUM(L14:L42)</f>
        <v>7761903302.2900019</v>
      </c>
    </row>
    <row r="14" spans="1:12" ht="38.25" x14ac:dyDescent="0.25">
      <c r="C14" s="38" t="s">
        <v>16</v>
      </c>
      <c r="D14" s="39" t="s">
        <v>17</v>
      </c>
      <c r="E14" s="39">
        <v>760878000</v>
      </c>
      <c r="F14" s="39" t="s">
        <v>18</v>
      </c>
      <c r="G14" s="39">
        <v>220050952</v>
      </c>
      <c r="H14" s="40"/>
      <c r="I14" s="39"/>
      <c r="J14" s="39"/>
      <c r="K14" s="39"/>
      <c r="L14" s="41">
        <f>K14+I14+G14+E14</f>
        <v>980928952</v>
      </c>
    </row>
    <row r="15" spans="1:12" ht="51" x14ac:dyDescent="0.25">
      <c r="C15" s="38" t="s">
        <v>19</v>
      </c>
      <c r="D15" s="39" t="s">
        <v>20</v>
      </c>
      <c r="E15" s="39">
        <v>5463042</v>
      </c>
      <c r="F15" s="39" t="s">
        <v>21</v>
      </c>
      <c r="G15" s="39">
        <f>4300000+6626084+5463042</f>
        <v>16389126</v>
      </c>
      <c r="H15" s="40"/>
      <c r="I15" s="39"/>
      <c r="J15" s="39"/>
      <c r="K15" s="39"/>
      <c r="L15" s="41">
        <f t="shared" ref="L15:L42" si="0">K15+I15+G15+E15</f>
        <v>21852168</v>
      </c>
    </row>
    <row r="16" spans="1:12" ht="51" x14ac:dyDescent="0.25">
      <c r="C16" s="38" t="s">
        <v>22</v>
      </c>
      <c r="D16" s="39" t="s">
        <v>20</v>
      </c>
      <c r="E16" s="39">
        <v>61251984</v>
      </c>
      <c r="F16" s="39" t="s">
        <v>23</v>
      </c>
      <c r="G16" s="39">
        <v>184176944</v>
      </c>
      <c r="H16" s="40"/>
      <c r="I16" s="39"/>
      <c r="J16" s="39"/>
      <c r="K16" s="39"/>
      <c r="L16" s="41">
        <f t="shared" si="0"/>
        <v>245428928</v>
      </c>
    </row>
    <row r="17" spans="3:12" ht="51" x14ac:dyDescent="0.25">
      <c r="C17" s="38" t="s">
        <v>24</v>
      </c>
      <c r="D17" s="39" t="s">
        <v>20</v>
      </c>
      <c r="E17" s="39">
        <v>42409093</v>
      </c>
      <c r="F17" s="39" t="s">
        <v>25</v>
      </c>
      <c r="G17" s="39">
        <v>160421416</v>
      </c>
      <c r="H17" s="40"/>
      <c r="I17" s="39"/>
      <c r="J17" s="39"/>
      <c r="K17" s="39"/>
      <c r="L17" s="41">
        <f t="shared" si="0"/>
        <v>202830509</v>
      </c>
    </row>
    <row r="18" spans="3:12" ht="51" x14ac:dyDescent="0.25">
      <c r="C18" s="38" t="s">
        <v>26</v>
      </c>
      <c r="D18" s="39" t="s">
        <v>20</v>
      </c>
      <c r="E18" s="39">
        <v>1199402</v>
      </c>
      <c r="F18" s="39" t="s">
        <v>27</v>
      </c>
      <c r="G18" s="39">
        <v>1735916</v>
      </c>
      <c r="H18" s="40"/>
      <c r="I18" s="39"/>
      <c r="J18" s="39"/>
      <c r="K18" s="39"/>
      <c r="L18" s="41">
        <f t="shared" si="0"/>
        <v>2935318</v>
      </c>
    </row>
    <row r="19" spans="3:12" ht="51" x14ac:dyDescent="0.25">
      <c r="C19" s="38" t="s">
        <v>28</v>
      </c>
      <c r="D19" s="39" t="s">
        <v>29</v>
      </c>
      <c r="E19" s="39">
        <v>455502361</v>
      </c>
      <c r="F19" s="39" t="s">
        <v>21</v>
      </c>
      <c r="G19" s="39"/>
      <c r="H19" s="40"/>
      <c r="I19" s="39"/>
      <c r="J19" s="39"/>
      <c r="K19" s="39"/>
      <c r="L19" s="41">
        <f t="shared" si="0"/>
        <v>455502361</v>
      </c>
    </row>
    <row r="20" spans="3:12" ht="63.75" x14ac:dyDescent="0.25">
      <c r="C20" s="38" t="s">
        <v>30</v>
      </c>
      <c r="D20" s="39" t="s">
        <v>29</v>
      </c>
      <c r="E20" s="39">
        <v>441393529.65999991</v>
      </c>
      <c r="F20" s="39" t="s">
        <v>21</v>
      </c>
      <c r="G20" s="39"/>
      <c r="H20" s="40"/>
      <c r="I20" s="39"/>
      <c r="J20" s="39"/>
      <c r="K20" s="39"/>
      <c r="L20" s="41">
        <f t="shared" si="0"/>
        <v>441393529.65999991</v>
      </c>
    </row>
    <row r="21" spans="3:12" ht="63.75" x14ac:dyDescent="0.25">
      <c r="C21" s="38" t="s">
        <v>31</v>
      </c>
      <c r="D21" s="39" t="s">
        <v>32</v>
      </c>
      <c r="E21" s="39">
        <v>4134369</v>
      </c>
      <c r="F21" s="39" t="s">
        <v>33</v>
      </c>
      <c r="G21" s="39">
        <v>2969866</v>
      </c>
      <c r="H21" s="40"/>
      <c r="I21" s="39"/>
      <c r="J21" s="39"/>
      <c r="K21" s="39"/>
      <c r="L21" s="41">
        <f t="shared" si="0"/>
        <v>7104235</v>
      </c>
    </row>
    <row r="22" spans="3:12" ht="51" x14ac:dyDescent="0.25">
      <c r="C22" s="38" t="s">
        <v>34</v>
      </c>
      <c r="D22" s="39" t="s">
        <v>35</v>
      </c>
      <c r="E22" s="39">
        <v>1620414</v>
      </c>
      <c r="F22" s="39" t="s">
        <v>36</v>
      </c>
      <c r="G22" s="39">
        <v>1247348.22</v>
      </c>
      <c r="H22" s="40"/>
      <c r="I22" s="39"/>
      <c r="J22" s="39"/>
      <c r="K22" s="39"/>
      <c r="L22" s="41">
        <f t="shared" si="0"/>
        <v>2867762.2199999997</v>
      </c>
    </row>
    <row r="23" spans="3:12" ht="63.75" x14ac:dyDescent="0.25">
      <c r="C23" s="38" t="s">
        <v>37</v>
      </c>
      <c r="D23" s="39" t="s">
        <v>38</v>
      </c>
      <c r="E23" s="39">
        <v>21150000</v>
      </c>
      <c r="F23" s="39"/>
      <c r="G23" s="39"/>
      <c r="H23" s="40" t="s">
        <v>39</v>
      </c>
      <c r="I23" s="39"/>
      <c r="J23" s="39"/>
      <c r="K23" s="39"/>
      <c r="L23" s="41">
        <f t="shared" si="0"/>
        <v>21150000</v>
      </c>
    </row>
    <row r="24" spans="3:12" ht="76.5" x14ac:dyDescent="0.25">
      <c r="C24" s="38" t="s">
        <v>40</v>
      </c>
      <c r="D24" s="39" t="s">
        <v>41</v>
      </c>
      <c r="E24" s="39">
        <v>165592314.99999997</v>
      </c>
      <c r="F24" s="39" t="s">
        <v>21</v>
      </c>
      <c r="G24" s="39"/>
      <c r="H24" s="40"/>
      <c r="I24" s="39"/>
      <c r="J24" s="39"/>
      <c r="K24" s="39"/>
      <c r="L24" s="41">
        <f t="shared" si="0"/>
        <v>165592314.99999997</v>
      </c>
    </row>
    <row r="25" spans="3:12" ht="76.5" x14ac:dyDescent="0.25">
      <c r="C25" s="38" t="s">
        <v>42</v>
      </c>
      <c r="D25" s="39" t="s">
        <v>41</v>
      </c>
      <c r="E25" s="39">
        <v>78103003.00000003</v>
      </c>
      <c r="F25" s="39" t="s">
        <v>21</v>
      </c>
      <c r="G25" s="39"/>
      <c r="H25" s="40"/>
      <c r="I25" s="39"/>
      <c r="J25" s="39"/>
      <c r="K25" s="39"/>
      <c r="L25" s="41">
        <f t="shared" si="0"/>
        <v>78103003.00000003</v>
      </c>
    </row>
    <row r="26" spans="3:12" ht="76.5" x14ac:dyDescent="0.25">
      <c r="C26" s="38" t="s">
        <v>43</v>
      </c>
      <c r="D26" s="39" t="s">
        <v>41</v>
      </c>
      <c r="E26" s="39">
        <v>41318600.999999993</v>
      </c>
      <c r="F26" s="39" t="s">
        <v>44</v>
      </c>
      <c r="G26" s="39"/>
      <c r="H26" s="40"/>
      <c r="I26" s="39"/>
      <c r="J26" s="39"/>
      <c r="K26" s="39"/>
      <c r="L26" s="41">
        <f t="shared" si="0"/>
        <v>41318600.999999993</v>
      </c>
    </row>
    <row r="27" spans="3:12" ht="63.75" x14ac:dyDescent="0.25">
      <c r="C27" s="38" t="s">
        <v>45</v>
      </c>
      <c r="D27" s="39" t="s">
        <v>38</v>
      </c>
      <c r="E27" s="39">
        <v>2498802</v>
      </c>
      <c r="F27" s="39" t="s">
        <v>44</v>
      </c>
      <c r="G27" s="39"/>
      <c r="H27" s="40"/>
      <c r="I27" s="39"/>
      <c r="J27" s="39"/>
      <c r="K27" s="39"/>
      <c r="L27" s="41">
        <f t="shared" si="0"/>
        <v>2498802</v>
      </c>
    </row>
    <row r="28" spans="3:12" ht="63.75" x14ac:dyDescent="0.25">
      <c r="C28" s="38" t="s">
        <v>46</v>
      </c>
      <c r="D28" s="39" t="s">
        <v>38</v>
      </c>
      <c r="E28" s="39">
        <v>29665870.899999999</v>
      </c>
      <c r="F28" s="39" t="s">
        <v>44</v>
      </c>
      <c r="G28" s="39"/>
      <c r="H28" s="40"/>
      <c r="I28" s="39"/>
      <c r="J28" s="39"/>
      <c r="K28" s="39"/>
      <c r="L28" s="41">
        <f t="shared" si="0"/>
        <v>29665870.899999999</v>
      </c>
    </row>
    <row r="29" spans="3:12" ht="63.75" x14ac:dyDescent="0.25">
      <c r="C29" s="38" t="s">
        <v>47</v>
      </c>
      <c r="D29" s="39" t="s">
        <v>38</v>
      </c>
      <c r="E29" s="39">
        <v>25666057</v>
      </c>
      <c r="F29" s="39" t="s">
        <v>33</v>
      </c>
      <c r="G29" s="39"/>
      <c r="H29" s="40"/>
      <c r="I29" s="39"/>
      <c r="J29" s="39"/>
      <c r="K29" s="39"/>
      <c r="L29" s="41">
        <f t="shared" si="0"/>
        <v>25666057</v>
      </c>
    </row>
    <row r="30" spans="3:12" ht="63.75" x14ac:dyDescent="0.25">
      <c r="C30" s="38" t="s">
        <v>48</v>
      </c>
      <c r="D30" s="39" t="s">
        <v>38</v>
      </c>
      <c r="E30" s="39">
        <v>15855339</v>
      </c>
      <c r="F30" s="39" t="s">
        <v>49</v>
      </c>
      <c r="G30" s="39">
        <v>9105800</v>
      </c>
      <c r="H30" s="40"/>
      <c r="I30" s="39"/>
      <c r="J30" s="39"/>
      <c r="K30" s="39"/>
      <c r="L30" s="41">
        <f t="shared" si="0"/>
        <v>24961139</v>
      </c>
    </row>
    <row r="31" spans="3:12" ht="63.75" x14ac:dyDescent="0.25">
      <c r="C31" s="38" t="s">
        <v>50</v>
      </c>
      <c r="D31" s="39" t="s">
        <v>38</v>
      </c>
      <c r="E31" s="39">
        <v>190536603.75</v>
      </c>
      <c r="F31" s="39" t="s">
        <v>51</v>
      </c>
      <c r="G31" s="39"/>
      <c r="H31" s="40"/>
      <c r="I31" s="39"/>
      <c r="J31" s="39"/>
      <c r="K31" s="39"/>
      <c r="L31" s="41">
        <f t="shared" si="0"/>
        <v>190536603.75</v>
      </c>
    </row>
    <row r="32" spans="3:12" ht="76.5" x14ac:dyDescent="0.25">
      <c r="C32" s="38" t="s">
        <v>52</v>
      </c>
      <c r="D32" s="39" t="s">
        <v>41</v>
      </c>
      <c r="E32" s="39">
        <v>580179256</v>
      </c>
      <c r="F32" s="39"/>
      <c r="G32" s="39"/>
      <c r="H32" s="40" t="s">
        <v>39</v>
      </c>
      <c r="I32" s="39"/>
      <c r="J32" s="39"/>
      <c r="K32" s="39"/>
      <c r="L32" s="41">
        <f t="shared" si="0"/>
        <v>580179256</v>
      </c>
    </row>
    <row r="33" spans="1:12" ht="76.5" x14ac:dyDescent="0.25">
      <c r="C33" s="38" t="s">
        <v>53</v>
      </c>
      <c r="D33" s="39" t="s">
        <v>41</v>
      </c>
      <c r="E33" s="39">
        <v>55967727</v>
      </c>
      <c r="F33" s="39" t="s">
        <v>54</v>
      </c>
      <c r="G33" s="39"/>
      <c r="H33" s="40"/>
      <c r="I33" s="39"/>
      <c r="J33" s="39"/>
      <c r="K33" s="39"/>
      <c r="L33" s="41">
        <f t="shared" si="0"/>
        <v>55967727</v>
      </c>
    </row>
    <row r="34" spans="1:12" ht="76.5" x14ac:dyDescent="0.25">
      <c r="C34" s="38" t="s">
        <v>55</v>
      </c>
      <c r="D34" s="39" t="s">
        <v>41</v>
      </c>
      <c r="E34" s="39">
        <v>450891120</v>
      </c>
      <c r="F34" s="39"/>
      <c r="G34" s="39"/>
      <c r="H34" s="40" t="s">
        <v>39</v>
      </c>
      <c r="I34" s="39"/>
      <c r="J34" s="39"/>
      <c r="K34" s="39"/>
      <c r="L34" s="41">
        <f t="shared" si="0"/>
        <v>450891120</v>
      </c>
    </row>
    <row r="35" spans="1:12" ht="76.5" x14ac:dyDescent="0.25">
      <c r="C35" s="38" t="s">
        <v>56</v>
      </c>
      <c r="D35" s="39" t="s">
        <v>41</v>
      </c>
      <c r="E35" s="39">
        <v>78821064</v>
      </c>
      <c r="F35" s="39" t="s">
        <v>57</v>
      </c>
      <c r="G35" s="39"/>
      <c r="H35" s="40"/>
      <c r="I35" s="39"/>
      <c r="J35" s="39"/>
      <c r="K35" s="39"/>
      <c r="L35" s="41">
        <f t="shared" si="0"/>
        <v>78821064</v>
      </c>
    </row>
    <row r="36" spans="1:12" ht="63.75" x14ac:dyDescent="0.25">
      <c r="C36" s="38" t="s">
        <v>58</v>
      </c>
      <c r="D36" s="39" t="s">
        <v>38</v>
      </c>
      <c r="E36" s="39">
        <v>504449319.41000003</v>
      </c>
      <c r="F36" s="39" t="s">
        <v>59</v>
      </c>
      <c r="G36" s="39"/>
      <c r="H36" s="40"/>
      <c r="I36" s="39"/>
      <c r="J36" s="39"/>
      <c r="K36" s="39"/>
      <c r="L36" s="41">
        <f t="shared" si="0"/>
        <v>504449319.41000003</v>
      </c>
    </row>
    <row r="37" spans="1:12" ht="76.5" x14ac:dyDescent="0.25">
      <c r="C37" s="38" t="s">
        <v>60</v>
      </c>
      <c r="D37" s="39" t="s">
        <v>41</v>
      </c>
      <c r="E37" s="39">
        <v>71564937</v>
      </c>
      <c r="F37" s="39" t="s">
        <v>61</v>
      </c>
      <c r="G37" s="39">
        <f>6500000*3</f>
        <v>19500000</v>
      </c>
      <c r="H37" s="40"/>
      <c r="I37" s="39"/>
      <c r="J37" s="39"/>
      <c r="K37" s="39"/>
      <c r="L37" s="41">
        <f t="shared" si="0"/>
        <v>91064937</v>
      </c>
    </row>
    <row r="38" spans="1:12" ht="76.5" x14ac:dyDescent="0.25">
      <c r="C38" s="38" t="s">
        <v>62</v>
      </c>
      <c r="D38" s="39" t="s">
        <v>41</v>
      </c>
      <c r="E38" s="39">
        <v>2945913411.0000019</v>
      </c>
      <c r="F38" s="39" t="s">
        <v>21</v>
      </c>
      <c r="G38" s="39"/>
      <c r="H38" s="40"/>
      <c r="I38" s="39"/>
      <c r="J38" s="39"/>
      <c r="K38" s="39"/>
      <c r="L38" s="41">
        <f t="shared" si="0"/>
        <v>2945913411.0000019</v>
      </c>
    </row>
    <row r="39" spans="1:12" ht="76.5" x14ac:dyDescent="0.25">
      <c r="C39" s="38" t="s">
        <v>63</v>
      </c>
      <c r="D39" s="39" t="s">
        <v>41</v>
      </c>
      <c r="E39" s="39">
        <v>28546188</v>
      </c>
      <c r="F39" s="39" t="s">
        <v>44</v>
      </c>
      <c r="G39" s="39"/>
      <c r="H39" s="40"/>
      <c r="I39" s="39"/>
      <c r="J39" s="39"/>
      <c r="K39" s="39"/>
      <c r="L39" s="41">
        <f t="shared" si="0"/>
        <v>28546188</v>
      </c>
    </row>
    <row r="40" spans="1:12" ht="63.75" x14ac:dyDescent="0.25">
      <c r="C40" s="38" t="s">
        <v>64</v>
      </c>
      <c r="D40" s="39" t="s">
        <v>38</v>
      </c>
      <c r="E40" s="39">
        <v>1726374</v>
      </c>
      <c r="F40" s="39" t="s">
        <v>44</v>
      </c>
      <c r="G40" s="39"/>
      <c r="H40" s="40"/>
      <c r="I40" s="39"/>
      <c r="J40" s="39"/>
      <c r="K40" s="39"/>
      <c r="L40" s="41">
        <f t="shared" si="0"/>
        <v>1726374</v>
      </c>
    </row>
    <row r="41" spans="1:12" ht="63.75" x14ac:dyDescent="0.25">
      <c r="C41" s="38" t="s">
        <v>65</v>
      </c>
      <c r="D41" s="39" t="s">
        <v>38</v>
      </c>
      <c r="E41" s="39">
        <v>20495550.100000001</v>
      </c>
      <c r="F41" s="39" t="s">
        <v>44</v>
      </c>
      <c r="G41" s="39"/>
      <c r="H41" s="40"/>
      <c r="I41" s="39"/>
      <c r="J41" s="39"/>
      <c r="K41" s="39"/>
      <c r="L41" s="41">
        <f t="shared" si="0"/>
        <v>20495550.100000001</v>
      </c>
    </row>
    <row r="42" spans="1:12" ht="63.75" x14ac:dyDescent="0.25">
      <c r="C42" s="38" t="s">
        <v>66</v>
      </c>
      <c r="D42" s="39" t="s">
        <v>38</v>
      </c>
      <c r="E42" s="39">
        <v>63512201.25</v>
      </c>
      <c r="F42" s="39" t="s">
        <v>67</v>
      </c>
      <c r="G42" s="39"/>
      <c r="H42" s="40"/>
      <c r="I42" s="39"/>
      <c r="J42" s="39"/>
      <c r="K42" s="39"/>
      <c r="L42" s="41">
        <f t="shared" si="0"/>
        <v>63512201.25</v>
      </c>
    </row>
    <row r="43" spans="1:12" x14ac:dyDescent="0.25">
      <c r="A43" s="33"/>
      <c r="B43" s="34" t="s">
        <v>72</v>
      </c>
      <c r="C43" s="35"/>
      <c r="D43" s="37"/>
      <c r="E43" s="37">
        <f>SUM(E44)</f>
        <v>238480739.58000001</v>
      </c>
      <c r="F43" s="36"/>
      <c r="G43" s="37">
        <f>SUM(G44)</f>
        <v>0</v>
      </c>
      <c r="H43" s="37"/>
      <c r="I43" s="37">
        <f>SUM(I44)</f>
        <v>0</v>
      </c>
      <c r="J43" s="36"/>
      <c r="K43" s="37">
        <f>SUM(K44)</f>
        <v>0</v>
      </c>
      <c r="L43" s="37">
        <f>SUM(L44)</f>
        <v>238480739.58000001</v>
      </c>
    </row>
    <row r="44" spans="1:12" ht="38.25" x14ac:dyDescent="0.25">
      <c r="C44" s="38" t="s">
        <v>73</v>
      </c>
      <c r="D44" s="39"/>
      <c r="E44" s="39">
        <v>238480739.58000001</v>
      </c>
      <c r="F44" s="39"/>
      <c r="G44" s="39"/>
      <c r="H44" s="40"/>
      <c r="I44" s="39"/>
      <c r="J44" s="39"/>
      <c r="K44" s="39"/>
      <c r="L44" s="41">
        <f t="shared" ref="L44" si="1">K44+I44+G44+E44</f>
        <v>238480739.58000001</v>
      </c>
    </row>
    <row r="45" spans="1:12" x14ac:dyDescent="0.25">
      <c r="A45" s="29" t="s">
        <v>68</v>
      </c>
      <c r="B45" s="30"/>
      <c r="C45" s="30"/>
      <c r="D45" s="31"/>
      <c r="E45" s="32">
        <f>+E46+E50</f>
        <v>1416934.9999999998</v>
      </c>
      <c r="F45" s="32">
        <f t="shared" ref="F45:L45" si="2">+F46+F50</f>
        <v>0</v>
      </c>
      <c r="G45" s="32">
        <f t="shared" si="2"/>
        <v>0</v>
      </c>
      <c r="H45" s="32">
        <f t="shared" si="2"/>
        <v>0</v>
      </c>
      <c r="I45" s="32">
        <f t="shared" si="2"/>
        <v>0</v>
      </c>
      <c r="J45" s="32">
        <f t="shared" si="2"/>
        <v>0</v>
      </c>
      <c r="K45" s="32">
        <f t="shared" si="2"/>
        <v>0</v>
      </c>
      <c r="L45" s="32">
        <f t="shared" si="2"/>
        <v>1416934.9999999998</v>
      </c>
    </row>
    <row r="46" spans="1:12" x14ac:dyDescent="0.25">
      <c r="A46" s="33"/>
      <c r="B46" s="34" t="s">
        <v>15</v>
      </c>
      <c r="C46" s="35"/>
      <c r="D46" s="37"/>
      <c r="E46" s="37">
        <f>SUM(E47:E49)</f>
        <v>146091.67000000001</v>
      </c>
      <c r="F46" s="37"/>
      <c r="G46" s="37">
        <f t="shared" ref="G46:L46" si="3">SUM(G47:G49)</f>
        <v>0</v>
      </c>
      <c r="H46" s="37"/>
      <c r="I46" s="37">
        <f t="shared" si="3"/>
        <v>0</v>
      </c>
      <c r="J46" s="37"/>
      <c r="K46" s="37">
        <f t="shared" si="3"/>
        <v>0</v>
      </c>
      <c r="L46" s="37">
        <f t="shared" si="3"/>
        <v>146091.67000000001</v>
      </c>
    </row>
    <row r="47" spans="1:12" x14ac:dyDescent="0.25">
      <c r="C47" s="38" t="s">
        <v>69</v>
      </c>
      <c r="D47" s="39"/>
      <c r="E47" s="39">
        <v>76089.86</v>
      </c>
      <c r="F47" s="39"/>
      <c r="G47" s="39"/>
      <c r="H47" s="40"/>
      <c r="I47" s="39"/>
      <c r="J47" s="39"/>
      <c r="K47" s="39"/>
      <c r="L47" s="41">
        <f t="shared" ref="L47:L64" si="4">K47+I47+G47+E47</f>
        <v>76089.86</v>
      </c>
    </row>
    <row r="48" spans="1:12" x14ac:dyDescent="0.25">
      <c r="C48" s="38" t="s">
        <v>70</v>
      </c>
      <c r="D48" s="39"/>
      <c r="E48" s="39">
        <v>6831.16</v>
      </c>
      <c r="F48" s="39"/>
      <c r="G48" s="39"/>
      <c r="H48" s="40"/>
      <c r="I48" s="39"/>
      <c r="J48" s="39"/>
      <c r="K48" s="39"/>
      <c r="L48" s="41">
        <f t="shared" si="4"/>
        <v>6831.16</v>
      </c>
    </row>
    <row r="49" spans="1:12" x14ac:dyDescent="0.25">
      <c r="C49" s="38" t="s">
        <v>71</v>
      </c>
      <c r="D49" s="39"/>
      <c r="E49" s="39">
        <v>63170.65</v>
      </c>
      <c r="F49" s="39"/>
      <c r="G49" s="39"/>
      <c r="H49" s="40"/>
      <c r="I49" s="39"/>
      <c r="J49" s="39"/>
      <c r="K49" s="39"/>
      <c r="L49" s="41">
        <f t="shared" si="4"/>
        <v>63170.65</v>
      </c>
    </row>
    <row r="50" spans="1:12" x14ac:dyDescent="0.25">
      <c r="A50" s="33"/>
      <c r="B50" s="34" t="s">
        <v>72</v>
      </c>
      <c r="C50" s="35"/>
      <c r="D50" s="37"/>
      <c r="E50" s="37">
        <f>SUM(E51:E64)</f>
        <v>1270843.3299999998</v>
      </c>
      <c r="F50" s="36"/>
      <c r="G50" s="37">
        <f>SUM(G51:G64)</f>
        <v>0</v>
      </c>
      <c r="H50" s="37"/>
      <c r="I50" s="37">
        <f>SUM(I51:I64)</f>
        <v>0</v>
      </c>
      <c r="J50" s="36"/>
      <c r="K50" s="37">
        <f>SUM(K51:K64)</f>
        <v>0</v>
      </c>
      <c r="L50" s="37">
        <f>SUM(L51:L64)</f>
        <v>1270843.3299999998</v>
      </c>
    </row>
    <row r="51" spans="1:12" ht="25.5" x14ac:dyDescent="0.25">
      <c r="C51" s="38" t="s">
        <v>74</v>
      </c>
      <c r="E51" s="39">
        <v>979.01</v>
      </c>
      <c r="F51" s="39"/>
      <c r="G51" s="39"/>
      <c r="H51" s="40"/>
      <c r="I51" s="39"/>
      <c r="J51" s="39"/>
      <c r="K51" s="39"/>
      <c r="L51" s="41">
        <f t="shared" si="4"/>
        <v>979.01</v>
      </c>
    </row>
    <row r="52" spans="1:12" ht="25.5" x14ac:dyDescent="0.25">
      <c r="C52" s="38" t="s">
        <v>75</v>
      </c>
      <c r="E52" s="39">
        <v>20278</v>
      </c>
      <c r="F52" s="39"/>
      <c r="G52" s="39"/>
      <c r="H52" s="40"/>
      <c r="I52" s="39"/>
      <c r="J52" s="39"/>
      <c r="K52" s="39"/>
      <c r="L52" s="41">
        <f t="shared" si="4"/>
        <v>20278</v>
      </c>
    </row>
    <row r="53" spans="1:12" ht="25.5" x14ac:dyDescent="0.25">
      <c r="C53" s="38" t="s">
        <v>76</v>
      </c>
      <c r="E53" s="39">
        <v>1743</v>
      </c>
      <c r="F53" s="39"/>
      <c r="G53" s="39"/>
      <c r="H53" s="40"/>
      <c r="I53" s="39"/>
      <c r="J53" s="39"/>
      <c r="K53" s="39"/>
      <c r="L53" s="41">
        <f t="shared" si="4"/>
        <v>1743</v>
      </c>
    </row>
    <row r="54" spans="1:12" ht="63.75" x14ac:dyDescent="0.25">
      <c r="C54" s="38" t="s">
        <v>77</v>
      </c>
      <c r="E54" s="39">
        <v>5593</v>
      </c>
      <c r="F54" s="39"/>
      <c r="G54" s="39"/>
      <c r="H54" s="40"/>
      <c r="I54" s="39"/>
      <c r="J54" s="39"/>
      <c r="K54" s="39"/>
      <c r="L54" s="41">
        <f t="shared" si="4"/>
        <v>5593</v>
      </c>
    </row>
    <row r="55" spans="1:12" x14ac:dyDescent="0.25">
      <c r="C55" s="38" t="s">
        <v>78</v>
      </c>
      <c r="E55" s="39">
        <v>1707</v>
      </c>
      <c r="F55" s="39"/>
      <c r="G55" s="39"/>
      <c r="H55" s="40"/>
      <c r="I55" s="39"/>
      <c r="J55" s="39"/>
      <c r="K55" s="39"/>
      <c r="L55" s="41">
        <f t="shared" si="4"/>
        <v>1707</v>
      </c>
    </row>
    <row r="56" spans="1:12" ht="25.5" x14ac:dyDescent="0.25">
      <c r="C56" s="38" t="s">
        <v>79</v>
      </c>
      <c r="E56" s="39">
        <v>49478.42</v>
      </c>
      <c r="F56" s="39"/>
      <c r="G56" s="39"/>
      <c r="H56" s="40"/>
      <c r="I56" s="39"/>
      <c r="J56" s="39"/>
      <c r="K56" s="39"/>
      <c r="L56" s="41">
        <f t="shared" si="4"/>
        <v>49478.42</v>
      </c>
    </row>
    <row r="57" spans="1:12" x14ac:dyDescent="0.25">
      <c r="C57" s="38" t="s">
        <v>80</v>
      </c>
      <c r="E57" s="39">
        <v>83710</v>
      </c>
      <c r="F57" s="39"/>
      <c r="G57" s="39"/>
      <c r="H57" s="40"/>
      <c r="I57" s="39"/>
      <c r="J57" s="39"/>
      <c r="K57" s="39"/>
      <c r="L57" s="41">
        <f t="shared" si="4"/>
        <v>83710</v>
      </c>
    </row>
    <row r="58" spans="1:12" x14ac:dyDescent="0.25">
      <c r="C58" s="38" t="s">
        <v>81</v>
      </c>
      <c r="E58" s="39">
        <v>26079</v>
      </c>
      <c r="F58" s="39"/>
      <c r="G58" s="39"/>
      <c r="H58" s="40"/>
      <c r="I58" s="39"/>
      <c r="J58" s="39"/>
      <c r="K58" s="39"/>
      <c r="L58" s="41">
        <f t="shared" si="4"/>
        <v>26079</v>
      </c>
    </row>
    <row r="59" spans="1:12" x14ac:dyDescent="0.25">
      <c r="C59" s="38" t="s">
        <v>82</v>
      </c>
      <c r="E59" s="39">
        <v>360</v>
      </c>
      <c r="F59" s="39"/>
      <c r="G59" s="39"/>
      <c r="H59" s="40"/>
      <c r="I59" s="39"/>
      <c r="J59" s="39"/>
      <c r="K59" s="39"/>
      <c r="L59" s="41">
        <f t="shared" si="4"/>
        <v>360</v>
      </c>
    </row>
    <row r="60" spans="1:12" x14ac:dyDescent="0.25">
      <c r="C60" s="38" t="s">
        <v>83</v>
      </c>
      <c r="E60" s="39">
        <v>5</v>
      </c>
      <c r="F60" s="39"/>
      <c r="G60" s="39"/>
      <c r="H60" s="40"/>
      <c r="I60" s="39"/>
      <c r="J60" s="39"/>
      <c r="K60" s="39"/>
      <c r="L60" s="41">
        <f t="shared" si="4"/>
        <v>5</v>
      </c>
    </row>
    <row r="61" spans="1:12" x14ac:dyDescent="0.25">
      <c r="C61" s="38" t="s">
        <v>84</v>
      </c>
      <c r="E61" s="39">
        <v>593822.16999999993</v>
      </c>
      <c r="F61" s="39"/>
      <c r="G61" s="39"/>
      <c r="H61" s="40"/>
      <c r="I61" s="39"/>
      <c r="J61" s="39"/>
      <c r="K61" s="39"/>
      <c r="L61" s="41">
        <f t="shared" si="4"/>
        <v>593822.16999999993</v>
      </c>
    </row>
    <row r="62" spans="1:12" x14ac:dyDescent="0.25">
      <c r="C62" s="38" t="s">
        <v>85</v>
      </c>
      <c r="E62" s="39">
        <v>1</v>
      </c>
      <c r="F62" s="39"/>
      <c r="G62" s="39"/>
      <c r="H62" s="40"/>
      <c r="I62" s="39"/>
      <c r="J62" s="39"/>
      <c r="K62" s="39"/>
      <c r="L62" s="41">
        <f t="shared" si="4"/>
        <v>1</v>
      </c>
    </row>
    <row r="63" spans="1:12" x14ac:dyDescent="0.25">
      <c r="C63" s="38" t="s">
        <v>86</v>
      </c>
      <c r="E63" s="39">
        <v>470397.16</v>
      </c>
      <c r="F63" s="39"/>
      <c r="G63" s="39"/>
      <c r="H63" s="40"/>
      <c r="I63" s="39"/>
      <c r="J63" s="39"/>
      <c r="K63" s="39"/>
      <c r="L63" s="41">
        <f t="shared" si="4"/>
        <v>470397.16</v>
      </c>
    </row>
    <row r="64" spans="1:12" ht="38.25" x14ac:dyDescent="0.25">
      <c r="C64" s="38" t="s">
        <v>87</v>
      </c>
      <c r="E64" s="39">
        <v>16690.57</v>
      </c>
      <c r="F64" s="39"/>
      <c r="G64" s="39"/>
      <c r="H64" s="40"/>
      <c r="I64" s="39"/>
      <c r="J64" s="39"/>
      <c r="K64" s="39"/>
      <c r="L64" s="41">
        <f t="shared" si="4"/>
        <v>16690.57</v>
      </c>
    </row>
    <row r="65" spans="1:15" ht="15.75" x14ac:dyDescent="0.25">
      <c r="A65" s="42"/>
      <c r="B65" s="42"/>
      <c r="C65" s="43"/>
      <c r="D65" s="44" t="s">
        <v>88</v>
      </c>
      <c r="E65" s="45">
        <f>E45+E12</f>
        <v>7386203608.6500015</v>
      </c>
      <c r="F65" s="46"/>
      <c r="G65" s="45">
        <f>G45+G12</f>
        <v>615597368.22000003</v>
      </c>
      <c r="H65" s="47"/>
      <c r="I65" s="45">
        <f>I45+I12</f>
        <v>0</v>
      </c>
      <c r="J65" s="46"/>
      <c r="K65" s="45">
        <f>K45+K12</f>
        <v>0</v>
      </c>
      <c r="L65" s="45">
        <f>L45+L12</f>
        <v>7763320237.2900019</v>
      </c>
    </row>
    <row r="66" spans="1:15" ht="15.75" x14ac:dyDescent="0.25">
      <c r="C66" s="48" t="s">
        <v>89</v>
      </c>
      <c r="F66" s="25"/>
      <c r="J66" s="25"/>
      <c r="L66" s="49"/>
      <c r="N66" s="50"/>
      <c r="O66" s="50"/>
    </row>
    <row r="67" spans="1:15" ht="15.75" x14ac:dyDescent="0.25">
      <c r="C67" s="48" t="s">
        <v>90</v>
      </c>
      <c r="F67" s="25"/>
      <c r="J67" s="25"/>
      <c r="L67" s="49"/>
      <c r="M67" s="50"/>
    </row>
  </sheetData>
  <autoFilter ref="A11:O67" xr:uid="{97859875-E103-4E2B-8909-7196FAED956F}"/>
  <mergeCells count="7">
    <mergeCell ref="L8:L9"/>
    <mergeCell ref="D2:J4"/>
    <mergeCell ref="A8:C9"/>
    <mergeCell ref="D8:E8"/>
    <mergeCell ref="F8:G8"/>
    <mergeCell ref="H8:I8"/>
    <mergeCell ref="J8:K8"/>
  </mergeCells>
  <pageMargins left="0.70866141732283472" right="0.70866141732283472" top="0.33" bottom="0.19" header="0.31496062992125984" footer="0.21"/>
  <pageSetup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Cruz Ramirez</dc:creator>
  <cp:lastModifiedBy>Zoraida Gizeh Medina Cardona</cp:lastModifiedBy>
  <cp:lastPrinted>2026-04-29T21:00:07Z</cp:lastPrinted>
  <dcterms:created xsi:type="dcterms:W3CDTF">2026-04-24T17:48:41Z</dcterms:created>
  <dcterms:modified xsi:type="dcterms:W3CDTF">2026-04-30T15:04:32Z</dcterms:modified>
</cp:coreProperties>
</file>