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5\05 Seguimiento y Monitoreo\05 Titulo V\"/>
    </mc:Choice>
  </mc:AlternateContent>
  <xr:revisionPtr revIDLastSave="0" documentId="13_ncr:1_{AAA2267E-E072-4D22-B905-A2926AC2F6C0}" xr6:coauthVersionLast="47" xr6:coauthVersionMax="47" xr10:uidLastSave="{00000000-0000-0000-0000-000000000000}"/>
  <bookViews>
    <workbookView xWindow="-120" yWindow="-120" windowWidth="29040" windowHeight="15720" firstSheet="2" activeTab="3" xr2:uid="{00000000-000D-0000-FFFF-FFFF00000000}"/>
  </bookViews>
  <sheets>
    <sheet name="1ER. TRIMESTRE 2018 " sheetId="10" state="hidden" r:id="rId1"/>
    <sheet name="SEDUVOT O" sheetId="7" state="hidden" r:id="rId2"/>
    <sheet name="SEDESOL " sheetId="16" r:id="rId3"/>
    <sheet name="SEDUVOT " sheetId="15" r:id="rId4"/>
    <sheet name="Hoja1" sheetId="9" state="hidden" r:id="rId5"/>
  </sheets>
  <definedNames>
    <definedName name="_xlnm._FilterDatabase" localSheetId="0" hidden="1">'1ER. TRIMESTRE 2018 '!$A$9:$N$25</definedName>
    <definedName name="_xlnm._FilterDatabase" localSheetId="2" hidden="1">'SEDESOL '!$A$12:$I$12</definedName>
    <definedName name="_xlnm._FilterDatabase" localSheetId="3" hidden="1">'SEDUVOT '!$A$11:$I$11</definedName>
    <definedName name="_xlnm._FilterDatabase" localSheetId="1" hidden="1">'SEDUVOT O'!$A$16:$M$33</definedName>
    <definedName name="_xlnm.Print_Area" localSheetId="0">'1ER. TRIMESTRE 2018 '!$A$3:$I$25</definedName>
    <definedName name="_xlnm.Print_Area" localSheetId="2">'SEDESOL '!$A$1:$I$37</definedName>
    <definedName name="_xlnm.Print_Area" localSheetId="3">'SEDUVOT '!$A$1:$I$66</definedName>
    <definedName name="_xlnm.Print_Area" localSheetId="1">'SEDUVOT O'!$A$1:$I$72</definedName>
    <definedName name="_xlnm.Print_Titles" localSheetId="2">'SEDESOL '!$1:$12</definedName>
    <definedName name="_xlnm.Print_Titles" localSheetId="3">'SEDUVOT '!$1:$11</definedName>
    <definedName name="_xlnm.Print_Titles" localSheetId="1">'SEDUVOT O'!$1:$16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1" i="15" l="1"/>
  <c r="B64" i="15" s="1"/>
  <c r="H27" i="16" l="1"/>
  <c r="I27" i="16"/>
  <c r="B27" i="16" l="1"/>
  <c r="B31" i="16"/>
  <c r="B33" i="16" l="1"/>
  <c r="G13" i="7" l="1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H47" i="7"/>
  <c r="I47" i="7"/>
  <c r="H48" i="7"/>
  <c r="I48" i="7"/>
  <c r="H49" i="7"/>
  <c r="I49" i="7"/>
  <c r="H50" i="7"/>
  <c r="I50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H58" i="7"/>
  <c r="I58" i="7"/>
  <c r="H59" i="7"/>
  <c r="I59" i="7"/>
  <c r="H61" i="7"/>
  <c r="I61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I18" i="7"/>
  <c r="H18" i="7"/>
  <c r="F70" i="7"/>
  <c r="B70" i="7"/>
  <c r="H70" i="7"/>
  <c r="I10" i="10"/>
  <c r="H10" i="10"/>
  <c r="E3" i="9"/>
  <c r="I70" i="7" l="1"/>
</calcChain>
</file>

<file path=xl/sharedStrings.xml><?xml version="1.0" encoding="utf-8"?>
<sst xmlns="http://schemas.openxmlformats.org/spreadsheetml/2006/main" count="631" uniqueCount="191">
  <si>
    <t>Entidad</t>
  </si>
  <si>
    <t>Municipio</t>
  </si>
  <si>
    <t>Localidad</t>
  </si>
  <si>
    <t>Metas</t>
  </si>
  <si>
    <t>Beneficiarios</t>
  </si>
  <si>
    <t>Monto que reciben el FISE:</t>
  </si>
  <si>
    <t>Mujeres</t>
  </si>
  <si>
    <t>Hombres</t>
  </si>
  <si>
    <t>Ubicación</t>
  </si>
  <si>
    <t>Costo</t>
  </si>
  <si>
    <t>Obra o Acción a Realizar</t>
  </si>
  <si>
    <t>Montos que Reciben, Obras y Acciones a Realizar con el FISE</t>
  </si>
  <si>
    <t> datos para la generación de las Líneas de Captura de los reintegros al Presupuesto de Egresos de la Federación (capital), correspondientes a los recursos de los Fondos de Aportaciones Federales del Ramo 33</t>
  </si>
  <si>
    <t>OBRAS DE MEJORAMIENTO DE VIVIENDA</t>
  </si>
  <si>
    <t>ZACATECAS</t>
  </si>
  <si>
    <t>VARIOS</t>
  </si>
  <si>
    <t>VIVIENDAS</t>
  </si>
  <si>
    <t>VARIAS</t>
  </si>
  <si>
    <t>VIVIENDA</t>
  </si>
  <si>
    <t>APOZOL</t>
  </si>
  <si>
    <t>APULCO</t>
  </si>
  <si>
    <t>ATOLINGA</t>
  </si>
  <si>
    <t>CAÑITAS DE FELIPE PESCADOR</t>
  </si>
  <si>
    <t>CHALCHIHUITES</t>
  </si>
  <si>
    <t>CONCEPCIÓN DEL ORO</t>
  </si>
  <si>
    <t>CUAUHTÉMOC</t>
  </si>
  <si>
    <t>EL PLATEADO DE JOAQUÍN AMARO</t>
  </si>
  <si>
    <t>FRESNILLO</t>
  </si>
  <si>
    <t>GENERAL ENRIQUE ESTRADA</t>
  </si>
  <si>
    <t>GENERAL FRANCISCO R. MURGUÍA</t>
  </si>
  <si>
    <t>GENERAL PÁNFILO NATERA</t>
  </si>
  <si>
    <t>GUADALUPE</t>
  </si>
  <si>
    <t>HUANUSCO</t>
  </si>
  <si>
    <t>JALPA</t>
  </si>
  <si>
    <t>JEREZ</t>
  </si>
  <si>
    <t>JIMÉNEZ DEL TEUL</t>
  </si>
  <si>
    <t>JUAN ALDAMA</t>
  </si>
  <si>
    <t>JUCHIPILA</t>
  </si>
  <si>
    <t>LORETO</t>
  </si>
  <si>
    <t>MAZAPIL</t>
  </si>
  <si>
    <t>MELCHOR OCAMPO</t>
  </si>
  <si>
    <t>MEZQUITAL DEL ORO</t>
  </si>
  <si>
    <t>MOMAX</t>
  </si>
  <si>
    <t>MONTE ESCOBEDO</t>
  </si>
  <si>
    <t>NOCHISTLÁN DE MEJÍA</t>
  </si>
  <si>
    <t>NORIA DE ÁNGELES</t>
  </si>
  <si>
    <t>OJOCALIENTE</t>
  </si>
  <si>
    <t>PÁNUCO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</si>
  <si>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</si>
  <si>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</si>
  <si>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</si>
  <si>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</si>
  <si>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</si>
  <si>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</si>
  <si>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</si>
  <si>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</si>
  <si>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</si>
  <si>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</si>
  <si>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</si>
  <si>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</si>
  <si>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</si>
  <si>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</si>
  <si>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</si>
  <si>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</si>
  <si>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</si>
  <si>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</si>
  <si>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</si>
  <si>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GESTION SOCIAL COBERTURA REGIONAL (FRESNILLO, GUADALUPE Y ZACATECAS)</t>
  </si>
  <si>
    <r>
      <t xml:space="preserve">Ente Público: </t>
    </r>
    <r>
      <rPr>
        <b/>
        <sz val="11"/>
        <color indexed="8"/>
        <rFont val="Calibri"/>
        <family val="2"/>
      </rPr>
      <t>Secretaría de Desarrollo Urbano, Vivienda y Ordenamiento Territorial</t>
    </r>
  </si>
  <si>
    <t>Formato FISE Titulo V</t>
  </si>
  <si>
    <t>Información Pública Financiera para el Fondo de Aportaciones para la Infraestructura Social</t>
  </si>
  <si>
    <r>
      <t xml:space="preserve">Entidad Federativa: </t>
    </r>
    <r>
      <rPr>
        <b/>
        <sz val="14"/>
        <color indexed="8"/>
        <rFont val="Calibri"/>
        <family val="2"/>
      </rPr>
      <t>Zacatecas</t>
    </r>
  </si>
  <si>
    <t>Ente Público: Secretaría de Desarrollo Urbano, Vivienda y Ordenamiento Territorial</t>
  </si>
  <si>
    <t>Ejercicio Fiscal: 2018</t>
  </si>
  <si>
    <t>Período: I Trimestre</t>
  </si>
  <si>
    <t>U. de Medida</t>
  </si>
  <si>
    <t>Cant.</t>
  </si>
  <si>
    <t>Ente Público: Secretaría de Desarrollo Social</t>
  </si>
  <si>
    <t>Sub-total Proyectos de Infraestructura Social Básica:</t>
  </si>
  <si>
    <t>Sub-total Indirectos:</t>
  </si>
  <si>
    <t>Entidad Federativa: Zacatecas</t>
  </si>
  <si>
    <t>Nota: La información es generada por la Dependencia Ejecutora</t>
  </si>
  <si>
    <t>Total Proyectos + Indirectos:</t>
  </si>
  <si>
    <t>PAGO</t>
  </si>
  <si>
    <t xml:space="preserve">ESTATAL </t>
  </si>
  <si>
    <t xml:space="preserve">TOTAL DE  OBRA APORTACION ESTATAL </t>
  </si>
  <si>
    <t>Total Proyectos:</t>
  </si>
  <si>
    <t xml:space="preserve">Montos aportados a obras y acciones a realizar con el FAIS </t>
  </si>
  <si>
    <t>Presupuesto de Egresos para el Ejercicio Fiscal 2025</t>
  </si>
  <si>
    <t>Monto Modificado:</t>
  </si>
  <si>
    <t>Monto aprobado del FAIS I003 ESTATAL :</t>
  </si>
  <si>
    <t>Monto Ministrado al 31 de marzo 2024</t>
  </si>
  <si>
    <t xml:space="preserve"> Contratación de servicios profesionales para verificación y seguimiento de obras y acciones del Fondo de Infraestructura Social para las Entidades (FISE 2025) de la Secretaria de Desarrollo Urbano, Vivienda y Ordenamiento Territorial.</t>
  </si>
  <si>
    <t>Periodo: Trimestre II 2025</t>
  </si>
  <si>
    <t>CONSTRUCCIÓN DE CUARTOS PARA BAÑO EN GUADALUPE, LOCALIDAD ZOQUITE - 24105</t>
  </si>
  <si>
    <t>CONSTRUCCIÓN DE CUARTOS PARA BAÑO EN GUADALUPE LOCALIDAD SANTA MÓNICA - 24157</t>
  </si>
  <si>
    <t>CONSTRUCCIÓN DE CUARTO PARA BAÑO EN GUADALUPE LOCALIDAD MARTÍNEZ DOMINGUÍEZ - 24171</t>
  </si>
  <si>
    <t>CONSTRUCCIÓN DE TECHOS FIRME EN GUADALUPE LOCALIDAD ZÓQUITE - 24221</t>
  </si>
  <si>
    <t>CONSTRUCCIÓN DE TECHOS FIRME EN GUADALUPE LOCALIDAD LA ZACATECANA - 24266</t>
  </si>
  <si>
    <t>CONSTRUCCIÓN DE CUARTOS DORMITORIO EN GUADALUPE LOCALIDAD SAN JERÓNIMO - 23476</t>
  </si>
  <si>
    <t>CONSTRUCCIÓN DE CUARTOS DORMITORIO EN GUADALUPE LOCALIDAD CIENEGUITAS - 23513</t>
  </si>
  <si>
    <t>CONSTRUCCION DE CUARTOS PARA BAÑO EN GUADALUPE, LOCALIDAD LA ZACATECANA - 32318</t>
  </si>
  <si>
    <t>CONSTRUCCION DE CUARTOS PARA BAÑO EN GUADALUPE, LOCALIDAD SAN JERONIMO - 32498</t>
  </si>
  <si>
    <t>CONSTRTUCCION DE TECHOS FIRME EN GUADALUPE, LOCALIDAD GUADALUPE, ASENTAMIENTO BELLA VISTA - 32653</t>
  </si>
  <si>
    <t>CONSTRUCCION DE TECHOS FIRME EN GUADALUPE, LOCALIDAD GUADALUPE, ASENTAMIENTO TIERRA Y LIBERTAD 1RA SECCION - 32679</t>
  </si>
  <si>
    <t>CONSTRUCCIÓN DE CUARTO DORMITORIO EN GUADALUPE LOCALIDAD GUADALUPE ASENTAMIENTO JARDINES DEL SOL - 23521</t>
  </si>
  <si>
    <t>CONSTRUCCIÓN DE CUARTO DORMITORIO EN GUADALUPE LOCALIDAD GUADALUPE ASENTAMIENTO JARDINES DEL SOL II - 23525</t>
  </si>
  <si>
    <t>CONSTRUCCIÓN DE CUARTOS DORMITORIO EN GUADALUPE LOCALIDAD GUADALUPE ASENTAMIENTO OJO DE AGUA DE LA PALMA - 23534</t>
  </si>
  <si>
    <t>CONSTRUCCIÓN DE CUARTOS DORMITORIO EN GUADALUPE LOCALIDAD GUADALUPE ASENTAMIENTO ARTE MEXICANO - 23671</t>
  </si>
  <si>
    <t>CONSTRUCCION DE CUARTOS DORMITORIO EN GUADALUPE, LOCALIDAD ZOQUITE - 32064</t>
  </si>
  <si>
    <t>CONSTRUCCION DE CUARTOS DORMITORIO EN GUADALUPE LOCALIDAD MARTINEZ DOMINGUEZ - 32273</t>
  </si>
  <si>
    <t>CONSTRUCCIÓN DE CUARTOS PARA BAÑO EN GUADALUPE LOCALIDAD CASA BLANCA - 23997</t>
  </si>
  <si>
    <t>CONSTRUCCIÓN DE CUARTOS PARA BAÑO EN GUADALUPE LOCALIDAD LA LUZ - 24034</t>
  </si>
  <si>
    <t>CONSTRUCCIÓN DE CUARTOS PARA BAÑO EN GUADALUPE LOCALIDAD SAN IGNACIO - 24087</t>
  </si>
  <si>
    <t>CONSTRUCCIÓN DE TECHO FIRME EN GUADALUPE LOCALIDAD SAN JERÓNIMO - 26089</t>
  </si>
  <si>
    <t>CONSTRUCCIÓN DE CUARTOS DORMITORIO EN JEREZ DE GARCÍA SALINAS LOCALIDAD VALLE DEL NORTE (COLONIA) - 25709</t>
  </si>
  <si>
    <t>CONSTRUCCIÓN DE CUARTO DORMITORIO EN JEREZ DE GARCÍA SALINAS LOCALIDAD JEREZ DE GARCÍA SALINAS ASENTAMIENTO CNOP - 25736</t>
  </si>
  <si>
    <t>CONSTRUCCIÓN DE CUARTO DORMITORIO EN JEREZ DE GARCÍA SALINAS LOCALIDAD JEREZ DE GARCÍA SALINAS ASENTAMIENTO AZTECA - 25803</t>
  </si>
  <si>
    <t>CONSTRUCCIÓN DE TECHO FIRME EN JEREZ DE GARCÍA SALINAS LOCALIDAD JEREZ DE GARCÍA SALINAS ASENTAMIENTO AZTECA - 32103</t>
  </si>
  <si>
    <t>CONSTRUCCIÓN DE CUARTOS PARA BAÑO EN FRESNILLO LOCALIDAD ESTACION SAN JOSE - 24162</t>
  </si>
  <si>
    <t>CONSTRUCCIÓN DE CUARTOS PARA BAÑO EN FRESNILLO LOCALIDAD LAGUNA SECA - 24225</t>
  </si>
  <si>
    <t>CONSTRUCCION DE CUARTOS DORMITORIO EN FRESNILLO, LOCALIDAD PLATEROS - 32717</t>
  </si>
  <si>
    <t>CONSTRUCCION DE CUARTOS PARA BAÑO EN FRESNILLO, LOCALIDAD PUEBLA DEL PALMAR (EL MEMBRILLO) - 32803</t>
  </si>
  <si>
    <t>CONSTRUCCION DE CUARTOS PARA BAÑO EN FRESNILLO, LOCALIDAD PLATEROS - 32833</t>
  </si>
  <si>
    <t>CONSTRUCCION DE TECHOS FIRME EN FRESNILLO, LOCALIDAD PLATEROS - 33202</t>
  </si>
  <si>
    <t>CONSTRUCCIÓN DE CUARTOS PARA BAÑO EN FRESNILLO LOCALIDAD RAFAEL YÁÑEZ SOSA (EL MEZQUITE) - 23084</t>
  </si>
  <si>
    <t>CONSTRUCCIÓN DE CUARTOS DORMITORIO EN FRESNILLO LOCALIDAD FRESNILLO ASENTAMIENTO LAS AVES - 23903</t>
  </si>
  <si>
    <t>CONSTRUCCIÓN DE CUARTOS DORMITORIO EN FRESNILLO LOCALIDAD FRESNILLO ASENTAMIENTO MEXICO - 23942</t>
  </si>
  <si>
    <t>CONSTRUCCIÓN DE CUARTOS DORMITORIO EN FRESNILLO LOCALIDAD FRESNILLO ASENTAMIENTO AMPLIACION AZTECA - 23974</t>
  </si>
  <si>
    <t>CONSTRUCCION DE CUARTOS DORMITORIO EN FRESNILLO, LOCALIDAD LAS MERCEDES - 32743</t>
  </si>
  <si>
    <t>CONSTRUCCION DE CUARTOS DORMITORIO EN LORETO, LOCALIDAD NORIAS DE GUADALUPE - 28858</t>
  </si>
  <si>
    <t>CONSTRUCCION DE CUARTOS DORMITORIO EN LORETO, LOCALIDAD NORIAS DE SAN MIGUEL - 28886</t>
  </si>
  <si>
    <t>CONSTRUCCION DE CUARTOS DORMITORIO EN LORETO, LOCALIDAD LA VICTORIA - 28908</t>
  </si>
  <si>
    <t>CONSTRUCCION DE TECHO FIRME EN LORETO, LOCALIDAD NORIAS DE GUADALUPE - 29058</t>
  </si>
  <si>
    <t>CONSTRUCCION DE TECHO EN LORETO, LOCALIDAD NORIAS DE SAN MIGUEL - 29059</t>
  </si>
  <si>
    <t>CONSTRUCCION DE TECHO FIRME EN LORETO, LOCALIDAD LA VICTORIA - 29062</t>
  </si>
  <si>
    <t>CONSTRUCCIÓN DE CUARTOS DORMITORIO EN ZACATECAS LOCALIDAD ZACATECAS ASENTAMIENTO NUEVA BOQUILLAS - 25198</t>
  </si>
  <si>
    <t>CONSTRUCCION DE CUARTOS DORMITORIO EN ZACATECAS, LOCALIDAD LAS CHILITAS - 34722</t>
  </si>
  <si>
    <t>CONSTRUCCION DE TECHO FIRME EN ZACATECAS, LOCALIDAD LAS BOQUILLAS - 35299</t>
  </si>
  <si>
    <t>CONSTRUCCION DE CUARTOS PARA BAÑO EN ZACATECAS, LOCALIDAD GARCÍA DE LA CADENA (EL VISITADOR) - 35318</t>
  </si>
  <si>
    <t>CONSTRUCCIÓN DE CUARTOS DORMITORIO EN ZACATECAS LOCALIDAD SAN ANTONIO DE LOS NEGROS (LOS NEGROS) - 23572</t>
  </si>
  <si>
    <t>ZÓQUITE</t>
  </si>
  <si>
    <t>pza</t>
  </si>
  <si>
    <t>SANTA MÓNICA</t>
  </si>
  <si>
    <t>MARTÍNEZ DOMÍNGUEZ</t>
  </si>
  <si>
    <t>M2</t>
  </si>
  <si>
    <t>LA ZACATECANA</t>
  </si>
  <si>
    <t>SAN JERÓNIMO</t>
  </si>
  <si>
    <t>CIENEGUITAS</t>
  </si>
  <si>
    <t>BELLAVISTA</t>
  </si>
  <si>
    <t>TIERRA Y LIBERTAD 1RA. SECCIÓN</t>
  </si>
  <si>
    <t>CASA BLANCA</t>
  </si>
  <si>
    <t>LA LUZ</t>
  </si>
  <si>
    <t>SAN IGNACIO</t>
  </si>
  <si>
    <t>VALLE DEL NORTE [COLONIA]</t>
  </si>
  <si>
    <t>JEREZ DE GARCÍA SALINAS</t>
  </si>
  <si>
    <t>m2</t>
  </si>
  <si>
    <t>ESTACIÓN SAN JOSÉ</t>
  </si>
  <si>
    <t>LAGUNA SECA</t>
  </si>
  <si>
    <t>PLATEROS</t>
  </si>
  <si>
    <t>PUEBLA DEL PALMAR (EL MEMBRILLO)</t>
  </si>
  <si>
    <t>RAFAEL YÁÑEZ SOSA (EL MEZQUITE)</t>
  </si>
  <si>
    <t>LAS MERCEDES</t>
  </si>
  <si>
    <t>NORIAS DE GUADALUPE</t>
  </si>
  <si>
    <t>NORIAS DE SAN MIGUEL</t>
  </si>
  <si>
    <t>LA VICTORIA</t>
  </si>
  <si>
    <t>LAS CHILITAS</t>
  </si>
  <si>
    <t>LAS BOQUILLAS</t>
  </si>
  <si>
    <t>GARCÍA DE LA CADENA (EL VISITADOR)</t>
  </si>
  <si>
    <t>FRANCISCO I. MADERO</t>
  </si>
  <si>
    <t>REHABILITACIÓN DE COLECTOR SANITARIO EN GUADALUPE, LOCALIDAD LA ZACATECANA, ASENTAMIENTO LA ZACATECANA, ZAP 174A, CON 1874.50 ML, PARA BENEFICIO DE LOS HABITANTES.</t>
  </si>
  <si>
    <t>REHABILITACIÓN DE RED DE DRENAJE SANITARIO , EN LUIS MOYA, LOCALIDAD LUIS MOYA ASENTAMIENTO INDEPENDENCIA, EN CALLE AGUSTIN MELGAR CON 121.6 ML PARA BENEFICIO DE 17  VIVIENDAS.</t>
  </si>
  <si>
    <t>AMPLIACIÓN DE RED O SISTEMA DE AGUA ENTUBADA EN EL MUNICIPIO DE GENARO CODINA, LOCALIDAD COLONIA SAN ISIDRO, CON TANQUE ELEVADO Y 72 TOMAS DOMICILIARIAS PARA EL BENEFICIO DE 72 VIVIENDAS.</t>
  </si>
  <si>
    <t>CONSTRUCCIÓN DE RED DE AGUA ENTUBADA EN EL MUNICIPIO DE MORELOS, LOCALIDAD HACIENDA NUEVA, EN ZAP 0451, EN CALLE AGUSTÍN  ITURBIDE CON 370 ML, PARA BENEFICIO DE 8 VIVIENDAS.</t>
  </si>
  <si>
    <t>REHABILITACIÓN DE RED O SISTEMA DE AGUA POTABLE EN C. RAMÓN LÓPEZ VELARDE, LOCALIDAD LAS PILAS.</t>
  </si>
  <si>
    <t>REHABILITACIÓN DE RED O SISTEMA DE AGUA POTABLE EN C. JUÁREZ, LOCALIDAD MORELOS.</t>
  </si>
  <si>
    <t>REHABILITACIÓN DE ALCANTARILLADO Y/O DRENAJE EN CALLES: JUÁREZ, JULIO ESCOBEDO, MOCTEZUMA Y FRANCISCO GOYTIA, LOCALIDAD MORELOS.</t>
  </si>
  <si>
    <t>REHABILITACIÓN DE ALCANTARILLADO Y/O DRENAJE EN C. RAMÓN LÓPEZ VELARDE, LOCALIDAD LAS PILAS.</t>
  </si>
  <si>
    <t>AMPLIACIÓN DE RED DE ELECTRIFICACIÓN EN CALLE MARISCAL, LOCALIDAD MALPASO.</t>
  </si>
  <si>
    <t>AMPLIACIÓN DE RED DE ELECTRIFICACIÓN EN LUIS MOYA, LOCALIDAD LUIS MOYA, CALLE SAN FRANCISCO DE ASÍS</t>
  </si>
  <si>
    <t xml:space="preserve">CONSTRUCCIÓN DE CALLE CON PAVIMENTACIÓN DE CONCRETO HIDRÁULICO EN LUIS MOYA, LOCALIDAD LUIS MOYA, CALLE AGUSTÍN MELGAR </t>
  </si>
  <si>
    <t>ML</t>
  </si>
  <si>
    <t>LUIS MOYA</t>
  </si>
  <si>
    <t>GENARO CODINA</t>
  </si>
  <si>
    <t>COLONIA SAN ISIDRO</t>
  </si>
  <si>
    <t>MORELOS</t>
  </si>
  <si>
    <t>HACIENDA NUEVA</t>
  </si>
  <si>
    <t>LAS PILAS</t>
  </si>
  <si>
    <t>MALPASO</t>
  </si>
  <si>
    <t>POSTE</t>
  </si>
  <si>
    <t>PRESTACIÓN DE SERVICIOS PROFESIONALES PARA LA VERIFICACIÓN Y SEGUIMIENTO DE ACCIONES DEL FONDO DE INFRAESTRUCTURA SOCIAL PARA LAS ENTIDADES FISE 2025 DE LA SECRETARÍA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</si>
</sst>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/yy"/>
    <numFmt numFmtId="165" formatCode="#,##0_ ;\-#,##0\ "/>
    <numFmt numFmtId="166" formatCode="[$$-80A]#,##0.00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  <font>
      <sz val="11"/>
      <color theme="1"/>
      <name val="Montserrat"/>
    </font>
    <font>
      <b/>
      <sz val="10"/>
      <color theme="0" tint="-4.9989318521683403E-2"/>
      <name val="Montserrat"/>
    </font>
    <font>
      <b/>
      <sz val="10"/>
      <color theme="1"/>
      <name val="Montserrat"/>
    </font>
    <font>
      <sz val="9"/>
      <color theme="1"/>
      <name val="Montserrat"/>
    </font>
    <font>
      <b/>
      <sz val="9"/>
      <color theme="1"/>
      <name val="Montserrat"/>
    </font>
    <font>
      <sz val="8"/>
      <color theme="1"/>
      <name val="Montserrat"/>
    </font>
    <font>
      <b/>
      <sz val="6"/>
      <color theme="1"/>
      <name val="Montserrat Light"/>
    </font>
    <font>
      <b/>
      <sz val="8"/>
      <color theme="1"/>
      <name val="Montserrat"/>
    </font>
    <font>
      <sz val="8"/>
      <color theme="0"/>
      <name val="Montserrat"/>
    </font>
    <font>
      <b/>
      <sz val="8"/>
      <color theme="0" tint="-4.9989318521683403E-2"/>
      <name val="Montserrat"/>
    </font>
    <font>
      <b/>
      <sz val="14"/>
      <color rgb="FF002060"/>
      <name val="Montserrat"/>
    </font>
    <font>
      <b/>
      <sz val="11"/>
      <color rgb="FF002060"/>
      <name val="Montserrat"/>
    </font>
    <font>
      <sz val="11"/>
      <color rgb="FF002060"/>
      <name val="Montserrat"/>
    </font>
    <font>
      <sz val="11"/>
      <color theme="2" tint="-0.499984740745262"/>
      <name val="Montserrat"/>
    </font>
    <font>
      <b/>
      <sz val="10"/>
      <color rgb="FF002060"/>
      <name val="Montserrat"/>
    </font>
    <font>
      <b/>
      <sz val="8"/>
      <color rgb="FF002060"/>
      <name val="Montserrat"/>
    </font>
  </fonts>
  <fills count="5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gradientFill degree="90">
        <stop position="0">
          <color rgb="FFFF0000"/>
        </stop>
        <stop position="1">
          <color rgb="FFC00000"/>
        </stop>
      </gradientFill>
    </fill>
    <fill>
      <patternFill patternType="solid">
        <fgColor rgb="FF00823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2060"/>
        <bgColor auto="1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theme="0"/>
      </left>
      <right/>
      <top style="medium">
        <color rgb="FF800000"/>
      </top>
      <bottom style="medium">
        <color rgb="FF800000"/>
      </bottom>
      <diagonal/>
    </border>
    <border>
      <left style="thin">
        <color theme="0"/>
      </left>
      <right style="thin">
        <color theme="0"/>
      </right>
      <top style="medium">
        <color rgb="FF800000"/>
      </top>
      <bottom style="medium">
        <color rgb="FF8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800000"/>
      </bottom>
      <diagonal/>
    </border>
    <border>
      <left style="thin">
        <color theme="0"/>
      </left>
      <right style="mediumDashed">
        <color theme="0"/>
      </right>
      <top style="thin">
        <color theme="0"/>
      </top>
      <bottom style="medium">
        <color rgb="FF800000"/>
      </bottom>
      <diagonal/>
    </border>
    <border>
      <left style="mediumDashed">
        <color theme="0"/>
      </left>
      <right style="mediumDashed">
        <color theme="0"/>
      </right>
      <top style="thin">
        <color theme="0"/>
      </top>
      <bottom style="medium">
        <color rgb="FF800000"/>
      </bottom>
      <diagonal/>
    </border>
    <border>
      <left style="mediumDashed">
        <color theme="0"/>
      </left>
      <right/>
      <top style="thin">
        <color theme="0"/>
      </top>
      <bottom style="medium">
        <color rgb="FF800000"/>
      </bottom>
      <diagonal/>
    </border>
    <border>
      <left style="thin">
        <color theme="0"/>
      </left>
      <right style="mediumDashed">
        <color theme="0"/>
      </right>
      <top style="medium">
        <color rgb="FF800000"/>
      </top>
      <bottom style="medium">
        <color rgb="FF800000"/>
      </bottom>
      <diagonal/>
    </border>
    <border>
      <left style="mediumDashed">
        <color theme="0"/>
      </left>
      <right/>
      <top style="medium">
        <color rgb="FF800000"/>
      </top>
      <bottom style="medium">
        <color rgb="FF800000"/>
      </bottom>
      <diagonal/>
    </border>
    <border>
      <left/>
      <right/>
      <top/>
      <bottom style="thin">
        <color theme="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4" applyNumberFormat="0" applyAlignment="0" applyProtection="0"/>
    <xf numFmtId="0" fontId="12" fillId="22" borderId="5" applyNumberForma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6" fillId="29" borderId="4" applyNumberFormat="0" applyAlignment="0" applyProtection="0"/>
    <xf numFmtId="0" fontId="17" fillId="30" borderId="0" applyNumberFormat="0" applyBorder="0" applyAlignment="0" applyProtection="0"/>
    <xf numFmtId="43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8" fillId="31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9" fillId="0" borderId="0"/>
    <xf numFmtId="0" fontId="8" fillId="32" borderId="8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21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15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1" fillId="0" borderId="0"/>
    <xf numFmtId="44" fontId="8" fillId="0" borderId="0" applyFont="0" applyFill="0" applyBorder="0" applyAlignment="0" applyProtection="0"/>
    <xf numFmtId="0" fontId="8" fillId="0" borderId="0"/>
    <xf numFmtId="0" fontId="31" fillId="0" borderId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center" wrapText="1"/>
    </xf>
    <xf numFmtId="44" fontId="8" fillId="0" borderId="0" xfId="80" applyFont="1" applyAlignment="1">
      <alignment vertical="center" wrapText="1"/>
    </xf>
    <xf numFmtId="43" fontId="8" fillId="0" borderId="0" xfId="33" applyFont="1" applyAlignment="1">
      <alignment vertical="center" wrapText="1"/>
    </xf>
    <xf numFmtId="0" fontId="26" fillId="33" borderId="1" xfId="0" applyFont="1" applyFill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27" fillId="0" borderId="1" xfId="34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3" fontId="4" fillId="0" borderId="2" xfId="34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43" fontId="4" fillId="0" borderId="2" xfId="34" applyNumberFormat="1" applyFont="1" applyFill="1" applyBorder="1" applyAlignment="1">
      <alignment horizontal="center" vertical="center" wrapText="1"/>
    </xf>
    <xf numFmtId="43" fontId="25" fillId="0" borderId="3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43" fontId="25" fillId="0" borderId="0" xfId="0" applyNumberFormat="1" applyFont="1" applyAlignment="1">
      <alignment vertical="center" wrapText="1"/>
    </xf>
    <xf numFmtId="43" fontId="8" fillId="0" borderId="0" xfId="33" applyFont="1"/>
    <xf numFmtId="0" fontId="28" fillId="0" borderId="0" xfId="0" applyFont="1"/>
    <xf numFmtId="43" fontId="8" fillId="0" borderId="0" xfId="33" applyFont="1" applyFill="1" applyBorder="1" applyAlignment="1">
      <alignment vertical="center" wrapText="1"/>
    </xf>
    <xf numFmtId="0" fontId="26" fillId="33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44" fontId="4" fillId="0" borderId="2" xfId="34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left" vertical="top" shrinkToFit="1"/>
      <protection locked="0"/>
    </xf>
    <xf numFmtId="0" fontId="25" fillId="0" borderId="0" xfId="0" applyFont="1" applyAlignment="1">
      <alignment vertical="center" wrapText="1"/>
    </xf>
    <xf numFmtId="44" fontId="6" fillId="0" borderId="3" xfId="34" applyNumberFormat="1" applyFont="1" applyBorder="1" applyAlignment="1">
      <alignment horizontal="center" vertical="center" wrapText="1"/>
    </xf>
    <xf numFmtId="43" fontId="6" fillId="0" borderId="3" xfId="34" applyNumberFormat="1" applyFont="1" applyBorder="1" applyAlignment="1">
      <alignment horizontal="center" vertical="center" wrapText="1"/>
    </xf>
    <xf numFmtId="3" fontId="6" fillId="0" borderId="3" xfId="34" applyNumberFormat="1" applyFont="1" applyBorder="1" applyAlignment="1">
      <alignment horizontal="center" vertical="center" wrapText="1"/>
    </xf>
    <xf numFmtId="43" fontId="25" fillId="0" borderId="0" xfId="33" applyFont="1" applyBorder="1" applyAlignment="1">
      <alignment vertical="center" wrapText="1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vertical="center" wrapText="1"/>
    </xf>
    <xf numFmtId="0" fontId="0" fillId="34" borderId="0" xfId="0" applyFill="1"/>
    <xf numFmtId="0" fontId="0" fillId="35" borderId="0" xfId="0" applyFill="1"/>
    <xf numFmtId="0" fontId="25" fillId="34" borderId="0" xfId="0" applyFont="1" applyFill="1"/>
    <xf numFmtId="0" fontId="25" fillId="34" borderId="0" xfId="0" applyFont="1" applyFill="1" applyAlignment="1">
      <alignment horizontal="left"/>
    </xf>
    <xf numFmtId="0" fontId="0" fillId="36" borderId="0" xfId="0" applyFill="1"/>
    <xf numFmtId="0" fontId="25" fillId="36" borderId="0" xfId="0" applyFont="1" applyFill="1" applyAlignment="1">
      <alignment horizontal="right"/>
    </xf>
    <xf numFmtId="0" fontId="0" fillId="37" borderId="0" xfId="0" applyFill="1"/>
    <xf numFmtId="0" fontId="29" fillId="38" borderId="14" xfId="0" applyFont="1" applyFill="1" applyBorder="1" applyAlignment="1">
      <alignment horizontal="center" vertical="center" wrapText="1"/>
    </xf>
    <xf numFmtId="0" fontId="29" fillId="38" borderId="15" xfId="0" applyFont="1" applyFill="1" applyBorder="1" applyAlignment="1">
      <alignment horizontal="center" vertical="center" wrapText="1"/>
    </xf>
    <xf numFmtId="0" fontId="29" fillId="38" borderId="16" xfId="0" applyFont="1" applyFill="1" applyBorder="1" applyAlignment="1">
      <alignment horizontal="center" vertical="center" wrapText="1"/>
    </xf>
    <xf numFmtId="43" fontId="0" fillId="0" borderId="0" xfId="33" applyFont="1" applyAlignment="1">
      <alignment vertical="center" wrapText="1"/>
    </xf>
    <xf numFmtId="0" fontId="33" fillId="0" borderId="0" xfId="0" applyFont="1" applyAlignment="1">
      <alignment vertical="center" wrapText="1"/>
    </xf>
    <xf numFmtId="43" fontId="33" fillId="0" borderId="0" xfId="33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8" fillId="0" borderId="0" xfId="0" applyFont="1" applyAlignment="1">
      <alignment horizontal="left" vertical="center" wrapText="1"/>
    </xf>
    <xf numFmtId="4" fontId="38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43" fontId="35" fillId="40" borderId="0" xfId="33" applyFont="1" applyFill="1"/>
    <xf numFmtId="0" fontId="35" fillId="40" borderId="0" xfId="33" applyNumberFormat="1" applyFont="1" applyFill="1"/>
    <xf numFmtId="43" fontId="39" fillId="40" borderId="0" xfId="33" applyFont="1" applyFill="1" applyAlignment="1">
      <alignment horizontal="right"/>
    </xf>
    <xf numFmtId="43" fontId="34" fillId="41" borderId="0" xfId="0" applyNumberFormat="1" applyFont="1" applyFill="1"/>
    <xf numFmtId="0" fontId="40" fillId="0" borderId="0" xfId="0" applyFont="1" applyAlignment="1">
      <alignment vertical="center"/>
    </xf>
    <xf numFmtId="4" fontId="0" fillId="0" borderId="0" xfId="0" applyNumberForma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/>
    <xf numFmtId="43" fontId="38" fillId="0" borderId="0" xfId="33" applyFont="1" applyAlignment="1">
      <alignment vertical="center" wrapText="1"/>
    </xf>
    <xf numFmtId="0" fontId="42" fillId="41" borderId="0" xfId="0" applyFont="1" applyFill="1" applyAlignment="1">
      <alignment horizontal="right"/>
    </xf>
    <xf numFmtId="165" fontId="38" fillId="0" borderId="0" xfId="0" applyNumberFormat="1" applyFont="1" applyAlignment="1">
      <alignment horizontal="center" vertical="center" wrapText="1"/>
    </xf>
    <xf numFmtId="8" fontId="38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right" vertical="center"/>
    </xf>
    <xf numFmtId="44" fontId="38" fillId="0" borderId="0" xfId="0" applyNumberFormat="1" applyFont="1" applyAlignment="1">
      <alignment horizontal="center" vertical="center" wrapText="1"/>
    </xf>
    <xf numFmtId="1" fontId="38" fillId="0" borderId="0" xfId="0" applyNumberFormat="1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43" fontId="35" fillId="0" borderId="0" xfId="33" applyFont="1" applyAlignment="1">
      <alignment horizontal="center" vertical="center" wrapText="1"/>
    </xf>
    <xf numFmtId="43" fontId="38" fillId="0" borderId="0" xfId="33" applyFont="1" applyFill="1"/>
    <xf numFmtId="0" fontId="41" fillId="0" borderId="0" xfId="0" applyFont="1"/>
    <xf numFmtId="43" fontId="44" fillId="0" borderId="24" xfId="33" applyFont="1" applyFill="1" applyBorder="1" applyAlignment="1">
      <alignment horizontal="left" vertical="top"/>
    </xf>
    <xf numFmtId="43" fontId="45" fillId="0" borderId="25" xfId="33" applyFont="1" applyFill="1" applyBorder="1" applyAlignment="1">
      <alignment horizontal="center" vertical="top"/>
    </xf>
    <xf numFmtId="0" fontId="38" fillId="0" borderId="26" xfId="0" applyFont="1" applyBorder="1"/>
    <xf numFmtId="43" fontId="45" fillId="0" borderId="29" xfId="33" applyFont="1" applyFill="1" applyBorder="1" applyAlignment="1">
      <alignment horizontal="left" vertical="center"/>
    </xf>
    <xf numFmtId="43" fontId="45" fillId="0" borderId="30" xfId="33" applyFont="1" applyFill="1" applyBorder="1" applyAlignment="1">
      <alignment horizontal="center" vertical="top"/>
    </xf>
    <xf numFmtId="0" fontId="38" fillId="0" borderId="31" xfId="0" applyFont="1" applyBorder="1"/>
    <xf numFmtId="0" fontId="33" fillId="42" borderId="0" xfId="0" applyFont="1" applyFill="1"/>
    <xf numFmtId="0" fontId="33" fillId="43" borderId="0" xfId="0" applyFont="1" applyFill="1"/>
    <xf numFmtId="0" fontId="33" fillId="37" borderId="0" xfId="0" applyFont="1" applyFill="1"/>
    <xf numFmtId="0" fontId="33" fillId="44" borderId="0" xfId="0" applyFont="1" applyFill="1"/>
    <xf numFmtId="0" fontId="33" fillId="45" borderId="0" xfId="0" applyFont="1" applyFill="1"/>
    <xf numFmtId="0" fontId="46" fillId="46" borderId="0" xfId="0" applyFont="1" applyFill="1"/>
    <xf numFmtId="0" fontId="33" fillId="47" borderId="0" xfId="0" applyFont="1" applyFill="1"/>
    <xf numFmtId="0" fontId="33" fillId="48" borderId="0" xfId="0" applyFont="1" applyFill="1"/>
    <xf numFmtId="43" fontId="42" fillId="49" borderId="32" xfId="0" applyNumberFormat="1" applyFont="1" applyFill="1" applyBorder="1" applyAlignment="1">
      <alignment horizontal="center" vertical="center" wrapText="1"/>
    </xf>
    <xf numFmtId="43" fontId="42" fillId="49" borderId="32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center" vertical="center"/>
    </xf>
    <xf numFmtId="0" fontId="26" fillId="33" borderId="1" xfId="0" applyFont="1" applyFill="1" applyBorder="1" applyAlignment="1">
      <alignment horizontal="center" vertical="center" wrapText="1"/>
    </xf>
    <xf numFmtId="0" fontId="30" fillId="34" borderId="0" xfId="0" applyFont="1" applyFill="1" applyAlignment="1">
      <alignment horizontal="center" vertical="center" wrapText="1"/>
    </xf>
    <xf numFmtId="0" fontId="25" fillId="34" borderId="0" xfId="0" applyFont="1" applyFill="1" applyAlignment="1">
      <alignment horizontal="center"/>
    </xf>
    <xf numFmtId="0" fontId="12" fillId="39" borderId="0" xfId="0" applyFont="1" applyFill="1" applyAlignment="1">
      <alignment horizontal="center"/>
    </xf>
    <xf numFmtId="0" fontId="29" fillId="38" borderId="17" xfId="0" applyFont="1" applyFill="1" applyBorder="1" applyAlignment="1">
      <alignment horizontal="center" vertical="center" wrapText="1"/>
    </xf>
    <xf numFmtId="0" fontId="29" fillId="38" borderId="16" xfId="0" applyFont="1" applyFill="1" applyBorder="1" applyAlignment="1">
      <alignment horizontal="center" vertical="center" wrapText="1"/>
    </xf>
    <xf numFmtId="0" fontId="29" fillId="38" borderId="18" xfId="0" applyFont="1" applyFill="1" applyBorder="1" applyAlignment="1">
      <alignment horizontal="center" vertical="center" wrapText="1"/>
    </xf>
    <xf numFmtId="0" fontId="29" fillId="38" borderId="19" xfId="0" applyFont="1" applyFill="1" applyBorder="1" applyAlignment="1">
      <alignment horizontal="center" vertical="center" wrapText="1"/>
    </xf>
    <xf numFmtId="0" fontId="29" fillId="38" borderId="20" xfId="0" applyFont="1" applyFill="1" applyBorder="1" applyAlignment="1">
      <alignment horizontal="center" vertical="center" wrapText="1"/>
    </xf>
    <xf numFmtId="0" fontId="29" fillId="38" borderId="21" xfId="0" applyFont="1" applyFill="1" applyBorder="1" applyAlignment="1">
      <alignment horizontal="center" vertical="center" wrapText="1"/>
    </xf>
    <xf numFmtId="0" fontId="29" fillId="38" borderId="22" xfId="0" applyFont="1" applyFill="1" applyBorder="1" applyAlignment="1">
      <alignment horizontal="center" vertical="center" wrapText="1"/>
    </xf>
    <xf numFmtId="0" fontId="38" fillId="0" borderId="24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9" xfId="0" applyFont="1" applyBorder="1" applyAlignment="1">
      <alignment horizontal="center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43" fontId="45" fillId="0" borderId="27" xfId="33" applyFont="1" applyFill="1" applyBorder="1" applyAlignment="1">
      <alignment horizontal="left" vertical="center" wrapText="1"/>
    </xf>
    <xf numFmtId="43" fontId="45" fillId="0" borderId="0" xfId="33" applyFont="1" applyFill="1" applyBorder="1" applyAlignment="1">
      <alignment horizontal="left" vertical="center" wrapText="1"/>
    </xf>
    <xf numFmtId="43" fontId="45" fillId="0" borderId="28" xfId="33" applyFont="1" applyFill="1" applyBorder="1" applyAlignment="1">
      <alignment horizontal="left" vertical="center" wrapText="1"/>
    </xf>
    <xf numFmtId="0" fontId="47" fillId="41" borderId="0" xfId="0" applyFont="1" applyFill="1" applyAlignment="1">
      <alignment horizontal="center"/>
    </xf>
    <xf numFmtId="0" fontId="48" fillId="41" borderId="0" xfId="0" applyFont="1" applyFill="1" applyAlignment="1">
      <alignment horizontal="center"/>
    </xf>
    <xf numFmtId="166" fontId="37" fillId="0" borderId="23" xfId="0" applyNumberFormat="1" applyFont="1" applyBorder="1" applyAlignment="1">
      <alignment horizontal="center" vertical="center"/>
    </xf>
    <xf numFmtId="43" fontId="42" fillId="49" borderId="32" xfId="0" applyNumberFormat="1" applyFont="1" applyFill="1" applyBorder="1" applyAlignment="1">
      <alignment horizontal="center" vertical="center" wrapText="1"/>
    </xf>
    <xf numFmtId="43" fontId="42" fillId="49" borderId="32" xfId="0" applyNumberFormat="1" applyFont="1" applyFill="1" applyBorder="1" applyAlignment="1">
      <alignment horizontal="center" vertical="center"/>
    </xf>
  </cellXfs>
  <cellStyles count="12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Millares [0]_14-FORM-0212 2" xfId="34" xr:uid="{00000000-0005-0000-0000-000021000000}"/>
    <cellStyle name="Millares 10" xfId="35" xr:uid="{00000000-0005-0000-0000-000022000000}"/>
    <cellStyle name="Millares 11" xfId="36" xr:uid="{00000000-0005-0000-0000-000023000000}"/>
    <cellStyle name="Millares 12" xfId="37" xr:uid="{00000000-0005-0000-0000-000024000000}"/>
    <cellStyle name="Millares 13" xfId="38" xr:uid="{00000000-0005-0000-0000-000025000000}"/>
    <cellStyle name="Millares 14" xfId="39" xr:uid="{00000000-0005-0000-0000-000026000000}"/>
    <cellStyle name="Millares 15" xfId="40" xr:uid="{00000000-0005-0000-0000-000027000000}"/>
    <cellStyle name="Millares 16" xfId="41" xr:uid="{00000000-0005-0000-0000-000028000000}"/>
    <cellStyle name="Millares 17" xfId="42" xr:uid="{00000000-0005-0000-0000-000029000000}"/>
    <cellStyle name="Millares 18" xfId="43" xr:uid="{00000000-0005-0000-0000-00002A000000}"/>
    <cellStyle name="Millares 19" xfId="44" xr:uid="{00000000-0005-0000-0000-00002B000000}"/>
    <cellStyle name="Millares 2" xfId="45" xr:uid="{00000000-0005-0000-0000-00002C000000}"/>
    <cellStyle name="Millares 2 2" xfId="104" xr:uid="{00000000-0005-0000-0000-00002D000000}"/>
    <cellStyle name="Millares 20" xfId="46" xr:uid="{00000000-0005-0000-0000-00002E000000}"/>
    <cellStyle name="Millares 21" xfId="47" xr:uid="{00000000-0005-0000-0000-00002F000000}"/>
    <cellStyle name="Millares 22" xfId="48" xr:uid="{00000000-0005-0000-0000-000030000000}"/>
    <cellStyle name="Millares 23" xfId="49" xr:uid="{00000000-0005-0000-0000-000031000000}"/>
    <cellStyle name="Millares 24" xfId="50" xr:uid="{00000000-0005-0000-0000-000032000000}"/>
    <cellStyle name="Millares 25" xfId="51" xr:uid="{00000000-0005-0000-0000-000033000000}"/>
    <cellStyle name="Millares 26" xfId="52" xr:uid="{00000000-0005-0000-0000-000034000000}"/>
    <cellStyle name="Millares 27" xfId="53" xr:uid="{00000000-0005-0000-0000-000035000000}"/>
    <cellStyle name="Millares 28" xfId="54" xr:uid="{00000000-0005-0000-0000-000036000000}"/>
    <cellStyle name="Millares 29" xfId="55" xr:uid="{00000000-0005-0000-0000-000037000000}"/>
    <cellStyle name="Millares 3" xfId="56" xr:uid="{00000000-0005-0000-0000-000038000000}"/>
    <cellStyle name="Millares 3 2" xfId="111" xr:uid="{00000000-0005-0000-0000-000039000000}"/>
    <cellStyle name="Millares 3 3" xfId="109" xr:uid="{00000000-0005-0000-0000-00003A000000}"/>
    <cellStyle name="Millares 30" xfId="57" xr:uid="{00000000-0005-0000-0000-00003B000000}"/>
    <cellStyle name="Millares 31" xfId="58" xr:uid="{00000000-0005-0000-0000-00003C000000}"/>
    <cellStyle name="Millares 32" xfId="59" xr:uid="{00000000-0005-0000-0000-00003D000000}"/>
    <cellStyle name="Millares 33" xfId="60" xr:uid="{00000000-0005-0000-0000-00003E000000}"/>
    <cellStyle name="Millares 34" xfId="61" xr:uid="{00000000-0005-0000-0000-00003F000000}"/>
    <cellStyle name="Millares 35" xfId="62" xr:uid="{00000000-0005-0000-0000-000040000000}"/>
    <cellStyle name="Millares 36" xfId="63" xr:uid="{00000000-0005-0000-0000-000041000000}"/>
    <cellStyle name="Millares 37" xfId="64" xr:uid="{00000000-0005-0000-0000-000042000000}"/>
    <cellStyle name="Millares 38" xfId="65" xr:uid="{00000000-0005-0000-0000-000043000000}"/>
    <cellStyle name="Millares 39" xfId="66" xr:uid="{00000000-0005-0000-0000-000044000000}"/>
    <cellStyle name="Millares 4" xfId="67" xr:uid="{00000000-0005-0000-0000-000045000000}"/>
    <cellStyle name="Millares 40" xfId="68" xr:uid="{00000000-0005-0000-0000-000046000000}"/>
    <cellStyle name="Millares 41" xfId="69" xr:uid="{00000000-0005-0000-0000-000047000000}"/>
    <cellStyle name="Millares 42" xfId="70" xr:uid="{00000000-0005-0000-0000-000048000000}"/>
    <cellStyle name="Millares 43" xfId="71" xr:uid="{00000000-0005-0000-0000-000049000000}"/>
    <cellStyle name="Millares 44" xfId="72" xr:uid="{00000000-0005-0000-0000-00004A000000}"/>
    <cellStyle name="Millares 45" xfId="73" xr:uid="{00000000-0005-0000-0000-00004B000000}"/>
    <cellStyle name="Millares 46" xfId="74" xr:uid="{00000000-0005-0000-0000-00004C000000}"/>
    <cellStyle name="Millares 47" xfId="117" xr:uid="{00000000-0005-0000-0000-00004D000000}"/>
    <cellStyle name="Millares 5" xfId="75" xr:uid="{00000000-0005-0000-0000-00004E000000}"/>
    <cellStyle name="Millares 6" xfId="76" xr:uid="{00000000-0005-0000-0000-00004F000000}"/>
    <cellStyle name="Millares 7" xfId="77" xr:uid="{00000000-0005-0000-0000-000050000000}"/>
    <cellStyle name="Millares 8" xfId="78" xr:uid="{00000000-0005-0000-0000-000051000000}"/>
    <cellStyle name="Millares 9" xfId="79" xr:uid="{00000000-0005-0000-0000-000052000000}"/>
    <cellStyle name="Moneda" xfId="80" builtinId="4"/>
    <cellStyle name="Moneda 10" xfId="106" xr:uid="{00000000-0005-0000-0000-000054000000}"/>
    <cellStyle name="Moneda 11" xfId="114" xr:uid="{00000000-0005-0000-0000-000055000000}"/>
    <cellStyle name="Moneda 12" xfId="110" xr:uid="{00000000-0005-0000-0000-000056000000}"/>
    <cellStyle name="Moneda 2" xfId="108" xr:uid="{00000000-0005-0000-0000-000057000000}"/>
    <cellStyle name="Moneda 3" xfId="113" xr:uid="{00000000-0005-0000-0000-000058000000}"/>
    <cellStyle name="Moneda 4" xfId="98" xr:uid="{00000000-0005-0000-0000-000059000000}"/>
    <cellStyle name="Moneda 4 2" xfId="115" xr:uid="{00000000-0005-0000-0000-00005A000000}"/>
    <cellStyle name="Moneda 7" xfId="103" xr:uid="{00000000-0005-0000-0000-00005B000000}"/>
    <cellStyle name="Moneda 7 2" xfId="112" xr:uid="{00000000-0005-0000-0000-00005C000000}"/>
    <cellStyle name="Moneda 7 2 2" xfId="119" xr:uid="{B9A14265-0119-465E-9C4E-D924958BE951}"/>
    <cellStyle name="Moneda 8" xfId="107" xr:uid="{00000000-0005-0000-0000-00005D000000}"/>
    <cellStyle name="Neutral" xfId="81" builtinId="28" customBuiltin="1"/>
    <cellStyle name="Normal" xfId="0" builtinId="0"/>
    <cellStyle name="Normal 10" xfId="99" xr:uid="{00000000-0005-0000-0000-000060000000}"/>
    <cellStyle name="Normal 12" xfId="101" xr:uid="{00000000-0005-0000-0000-000061000000}"/>
    <cellStyle name="Normal 15" xfId="116" xr:uid="{00000000-0005-0000-0000-000062000000}"/>
    <cellStyle name="Normal 18" xfId="118" xr:uid="{C728B66E-B697-40D3-AFC9-BDC4872C3798}"/>
    <cellStyle name="Normal 19" xfId="105" xr:uid="{00000000-0005-0000-0000-000063000000}"/>
    <cellStyle name="Normal 2" xfId="82" xr:uid="{00000000-0005-0000-0000-000064000000}"/>
    <cellStyle name="Normal 2 2" xfId="83" xr:uid="{00000000-0005-0000-0000-000065000000}"/>
    <cellStyle name="Normal 3" xfId="84" xr:uid="{00000000-0005-0000-0000-000066000000}"/>
    <cellStyle name="Normal 3 2" xfId="85" xr:uid="{00000000-0005-0000-0000-000067000000}"/>
    <cellStyle name="Normal 3 3" xfId="97" xr:uid="{00000000-0005-0000-0000-000068000000}"/>
    <cellStyle name="Normal 5" xfId="102" xr:uid="{00000000-0005-0000-0000-000069000000}"/>
    <cellStyle name="Normal 6" xfId="86" xr:uid="{00000000-0005-0000-0000-00006A000000}"/>
    <cellStyle name="Normal 8" xfId="100" xr:uid="{00000000-0005-0000-0000-00006B000000}"/>
    <cellStyle name="Notas" xfId="87" builtinId="10" customBuiltin="1"/>
    <cellStyle name="Porcentaje 2" xfId="88" xr:uid="{00000000-0005-0000-0000-00006D000000}"/>
    <cellStyle name="Porcentaje 3" xfId="89" xr:uid="{00000000-0005-0000-0000-00006E000000}"/>
    <cellStyle name="Salida" xfId="90" builtinId="21" customBuiltin="1"/>
    <cellStyle name="Texto de advertencia" xfId="91" builtinId="11" customBuiltin="1"/>
    <cellStyle name="Texto explicativo" xfId="92" builtinId="53" customBuiltin="1"/>
    <cellStyle name="Título 2" xfId="93" builtinId="17" customBuiltin="1"/>
    <cellStyle name="Título 3" xfId="94" builtinId="18" customBuiltin="1"/>
    <cellStyle name="Título 4" xfId="95" xr:uid="{00000000-0005-0000-0000-000074000000}"/>
    <cellStyle name="Total" xfId="96" builtinId="25" customBuiltin="1"/>
  </cellStyles>
  <dxfs count="0"/>
  <tableStyles count="1" defaultTableStyle="TableStyleMedium2" defaultPivotStyle="PivotStyleLight16">
    <tableStyle name="Invisible" pivot="0" table="0" count="0" xr9:uid="{7230B811-DA23-432F-9011-313D984D43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28575</xdr:rowOff>
    </xdr:from>
    <xdr:to>
      <xdr:col>1</xdr:col>
      <xdr:colOff>57150</xdr:colOff>
      <xdr:row>5</xdr:row>
      <xdr:rowOff>0</xdr:rowOff>
    </xdr:to>
    <xdr:pic>
      <xdr:nvPicPr>
        <xdr:cNvPr id="1037" name="0 Imagen">
          <a:extLst>
            <a:ext uri="{FF2B5EF4-FFF2-40B4-BE49-F238E27FC236}">
              <a16:creationId xmlns:a16="http://schemas.microsoft.com/office/drawing/2014/main" id="{3E66526D-DDA1-4937-9A8E-A5778B575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33" t="-2" b="84863"/>
        <a:stretch>
          <a:fillRect/>
        </a:stretch>
      </xdr:blipFill>
      <xdr:spPr bwMode="auto">
        <a:xfrm>
          <a:off x="152400" y="66675"/>
          <a:ext cx="2466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1253659</xdr:colOff>
      <xdr:row>1</xdr:row>
      <xdr:rowOff>119063</xdr:rowOff>
    </xdr:from>
    <xdr:to>
      <xdr:col>0</xdr:col>
      <xdr:colOff>2556343</xdr:colOff>
      <xdr:row>4</xdr:row>
      <xdr:rowOff>98052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CAB9E3-11D8-46AA-B92C-FCF6229DC90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8619"/>
        <a:stretch/>
      </xdr:blipFill>
      <xdr:spPr>
        <a:xfrm>
          <a:off x="1253659" y="154081"/>
          <a:ext cx="1302684" cy="595313"/>
        </a:xfrm>
        <a:prstGeom prst="rect">
          <a:avLst/>
        </a:prstGeom>
      </xdr:spPr>
    </xdr:pic>
    <xdr:clientData/>
  </xdr:twoCellAnchor>
  <xdr:oneCellAnchor>
    <xdr:from>
      <xdr:col>0</xdr:col>
      <xdr:colOff>35018</xdr:colOff>
      <xdr:row>1</xdr:row>
      <xdr:rowOff>189101</xdr:rowOff>
    </xdr:from>
    <xdr:ext cx="1196434" cy="448235"/>
    <xdr:pic>
      <xdr:nvPicPr>
        <xdr:cNvPr id="4" name="Imagen 3">
          <a:extLst>
            <a:ext uri="{FF2B5EF4-FFF2-40B4-BE49-F238E27FC236}">
              <a16:creationId xmlns:a16="http://schemas.microsoft.com/office/drawing/2014/main" id="{6C937B60-FE44-4ADE-A2FA-30541CA099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35018" y="224119"/>
          <a:ext cx="1196434" cy="4482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144119</xdr:rowOff>
    </xdr:from>
    <xdr:ext cx="1242467" cy="465481"/>
    <xdr:pic>
      <xdr:nvPicPr>
        <xdr:cNvPr id="3" name="Imagen 2">
          <a:extLst>
            <a:ext uri="{FF2B5EF4-FFF2-40B4-BE49-F238E27FC236}">
              <a16:creationId xmlns:a16="http://schemas.microsoft.com/office/drawing/2014/main" id="{7A48D405-C9B2-4ED8-99F9-F43EBCB34E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0" y="182219"/>
          <a:ext cx="1242467" cy="465481"/>
        </a:xfrm>
        <a:prstGeom prst="rect">
          <a:avLst/>
        </a:prstGeom>
      </xdr:spPr>
    </xdr:pic>
    <xdr:clientData/>
  </xdr:oneCellAnchor>
  <xdr:twoCellAnchor editAs="oneCell">
    <xdr:from>
      <xdr:col>0</xdr:col>
      <xdr:colOff>1304925</xdr:colOff>
      <xdr:row>1</xdr:row>
      <xdr:rowOff>76200</xdr:rowOff>
    </xdr:from>
    <xdr:to>
      <xdr:col>1</xdr:col>
      <xdr:colOff>45384</xdr:colOff>
      <xdr:row>4</xdr:row>
      <xdr:rowOff>52388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849990-1283-4DC6-B3B6-CB8F7E53621E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8619"/>
        <a:stretch/>
      </xdr:blipFill>
      <xdr:spPr>
        <a:xfrm>
          <a:off x="1304925" y="114300"/>
          <a:ext cx="1302684" cy="59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workbookViewId="0">
      <pane ySplit="3" topLeftCell="A4" activePane="bottomLeft" state="frozen"/>
      <selection pane="bottomLeft" activeCell="H7" sqref="H7"/>
    </sheetView>
  </sheetViews>
  <sheetFormatPr baseColWidth="10" defaultColWidth="11.42578125" defaultRowHeight="15" x14ac:dyDescent="0.25"/>
  <cols>
    <col min="1" max="1" width="50.140625" style="1" customWidth="1"/>
    <col min="2" max="2" width="14.42578125" style="1" bestFit="1" customWidth="1"/>
    <col min="3" max="3" width="12.42578125" style="1" bestFit="1" customWidth="1"/>
    <col min="4" max="4" width="16.42578125" style="1" bestFit="1" customWidth="1"/>
    <col min="5" max="5" width="13.140625" style="1" customWidth="1"/>
    <col min="6" max="6" width="11.42578125" style="1" customWidth="1"/>
    <col min="7" max="7" width="17.140625" style="1" customWidth="1"/>
    <col min="8" max="8" width="14.42578125" style="1" bestFit="1" customWidth="1"/>
    <col min="9" max="9" width="12.28515625" style="1" customWidth="1"/>
    <col min="10" max="12" width="11.42578125" style="1"/>
    <col min="13" max="13" width="11.42578125" style="3"/>
    <col min="14" max="16384" width="11.42578125" style="1"/>
  </cols>
  <sheetData>
    <row r="1" spans="1:13" x14ac:dyDescent="0.25">
      <c r="H1" s="30" t="s">
        <v>69</v>
      </c>
      <c r="L1" s="3"/>
      <c r="M1" s="1"/>
    </row>
    <row r="2" spans="1:13" x14ac:dyDescent="0.25">
      <c r="L2" s="3"/>
      <c r="M2" s="1"/>
    </row>
    <row r="3" spans="1:13" x14ac:dyDescent="0.25">
      <c r="A3" s="84" t="s">
        <v>68</v>
      </c>
      <c r="B3" s="84"/>
      <c r="C3" s="84"/>
      <c r="D3" s="84"/>
      <c r="E3" s="84"/>
      <c r="F3" s="84"/>
      <c r="G3" s="84"/>
      <c r="H3" s="84"/>
      <c r="L3" s="3"/>
      <c r="M3" s="1"/>
    </row>
    <row r="4" spans="1:13" x14ac:dyDescent="0.25">
      <c r="A4" s="84" t="s">
        <v>11</v>
      </c>
      <c r="B4" s="84"/>
      <c r="C4" s="84"/>
      <c r="D4" s="84"/>
      <c r="E4" s="84"/>
      <c r="F4" s="84"/>
      <c r="G4" s="84"/>
      <c r="H4" s="84"/>
      <c r="L4" s="3"/>
      <c r="M4" s="1"/>
    </row>
    <row r="6" spans="1:13" x14ac:dyDescent="0.25">
      <c r="F6" s="19" t="s">
        <v>5</v>
      </c>
      <c r="G6" s="20">
        <v>63405327</v>
      </c>
      <c r="H6" s="2"/>
    </row>
    <row r="8" spans="1:13" ht="15" customHeight="1" x14ac:dyDescent="0.25">
      <c r="A8" s="85" t="s">
        <v>10</v>
      </c>
      <c r="B8" s="85" t="s">
        <v>9</v>
      </c>
      <c r="C8" s="85" t="s">
        <v>8</v>
      </c>
      <c r="D8" s="85"/>
      <c r="E8" s="85"/>
      <c r="F8" s="85" t="s">
        <v>3</v>
      </c>
      <c r="G8" s="85"/>
      <c r="H8" s="85" t="s">
        <v>4</v>
      </c>
      <c r="I8" s="85"/>
    </row>
    <row r="9" spans="1:13" ht="25.5" customHeight="1" x14ac:dyDescent="0.25">
      <c r="A9" s="85"/>
      <c r="B9" s="85"/>
      <c r="C9" s="4" t="s">
        <v>0</v>
      </c>
      <c r="D9" s="4" t="s">
        <v>1</v>
      </c>
      <c r="E9" s="4" t="s">
        <v>2</v>
      </c>
      <c r="F9" s="85"/>
      <c r="G9" s="85"/>
      <c r="H9" s="18" t="s">
        <v>6</v>
      </c>
      <c r="I9" s="18" t="s">
        <v>7</v>
      </c>
    </row>
    <row r="10" spans="1:13" x14ac:dyDescent="0.25">
      <c r="A10" s="7" t="s">
        <v>13</v>
      </c>
      <c r="B10" s="21">
        <v>63405327</v>
      </c>
      <c r="C10" s="6" t="s">
        <v>14</v>
      </c>
      <c r="D10" s="7" t="s">
        <v>15</v>
      </c>
      <c r="E10" s="7" t="s">
        <v>17</v>
      </c>
      <c r="F10" s="22">
        <v>10017</v>
      </c>
      <c r="G10" s="22" t="s">
        <v>16</v>
      </c>
      <c r="H10" s="22">
        <f>F10*4.5*0.6</f>
        <v>27045.899999999998</v>
      </c>
      <c r="I10" s="22">
        <f>F10*4.5*0.4</f>
        <v>18030.600000000002</v>
      </c>
    </row>
    <row r="11" spans="1:13" x14ac:dyDescent="0.25">
      <c r="A11" s="7"/>
      <c r="B11" s="8"/>
      <c r="C11" s="6"/>
      <c r="D11" s="7"/>
      <c r="E11" s="7"/>
      <c r="F11" s="9"/>
      <c r="G11" s="7"/>
      <c r="H11" s="9"/>
      <c r="I11" s="9"/>
      <c r="M11" s="17"/>
    </row>
    <row r="12" spans="1:13" x14ac:dyDescent="0.25">
      <c r="A12" s="7"/>
      <c r="B12" s="8"/>
      <c r="C12" s="6"/>
      <c r="D12" s="7"/>
      <c r="E12" s="7"/>
      <c r="F12" s="9"/>
      <c r="G12" s="7"/>
      <c r="H12" s="9"/>
      <c r="I12" s="9"/>
      <c r="M12" s="17"/>
    </row>
    <row r="13" spans="1:13" x14ac:dyDescent="0.25">
      <c r="A13" s="7"/>
      <c r="B13" s="8"/>
      <c r="C13" s="6"/>
      <c r="D13" s="7"/>
      <c r="E13" s="7"/>
      <c r="F13" s="9"/>
      <c r="G13" s="7"/>
      <c r="H13" s="9"/>
      <c r="I13" s="9"/>
      <c r="M13" s="17"/>
    </row>
    <row r="14" spans="1:13" x14ac:dyDescent="0.25">
      <c r="A14" s="7"/>
      <c r="B14" s="8"/>
      <c r="C14" s="6"/>
      <c r="D14" s="7"/>
      <c r="E14" s="7"/>
      <c r="F14" s="9"/>
      <c r="G14" s="7"/>
      <c r="H14" s="9"/>
      <c r="I14" s="9"/>
      <c r="M14" s="17"/>
    </row>
    <row r="15" spans="1:13" x14ac:dyDescent="0.25">
      <c r="A15" s="7"/>
      <c r="B15" s="8"/>
      <c r="C15" s="6"/>
      <c r="D15" s="7"/>
      <c r="E15" s="7"/>
      <c r="F15" s="9"/>
      <c r="G15" s="7"/>
      <c r="H15" s="9"/>
      <c r="I15" s="9"/>
      <c r="M15" s="17"/>
    </row>
    <row r="16" spans="1:13" x14ac:dyDescent="0.25">
      <c r="A16" s="7"/>
      <c r="B16" s="8"/>
      <c r="C16" s="6"/>
      <c r="D16" s="7"/>
      <c r="E16" s="7"/>
      <c r="F16" s="9"/>
      <c r="G16" s="7"/>
      <c r="H16" s="9"/>
      <c r="I16" s="9"/>
      <c r="M16" s="17"/>
    </row>
    <row r="17" spans="1:13" x14ac:dyDescent="0.25">
      <c r="A17" s="7"/>
      <c r="B17" s="8"/>
      <c r="C17" s="6"/>
      <c r="D17" s="7"/>
      <c r="E17" s="7"/>
      <c r="F17" s="9"/>
      <c r="G17" s="7"/>
      <c r="H17" s="9"/>
      <c r="I17" s="9"/>
      <c r="M17" s="17"/>
    </row>
    <row r="18" spans="1:13" x14ac:dyDescent="0.25">
      <c r="A18" s="7"/>
      <c r="B18" s="8"/>
      <c r="C18" s="6"/>
      <c r="D18" s="7"/>
      <c r="E18" s="7"/>
      <c r="F18" s="9"/>
      <c r="G18" s="7"/>
      <c r="H18" s="9"/>
      <c r="I18" s="9"/>
      <c r="M18" s="17"/>
    </row>
    <row r="19" spans="1:13" x14ac:dyDescent="0.25">
      <c r="A19" s="7"/>
      <c r="B19" s="8"/>
      <c r="C19" s="6"/>
      <c r="D19" s="7"/>
      <c r="E19" s="7"/>
      <c r="F19" s="9"/>
      <c r="G19" s="7"/>
      <c r="H19" s="9"/>
      <c r="I19" s="9"/>
      <c r="M19" s="17"/>
    </row>
    <row r="20" spans="1:13" x14ac:dyDescent="0.25">
      <c r="A20" s="7"/>
      <c r="B20" s="8"/>
      <c r="C20" s="6"/>
      <c r="D20" s="7"/>
      <c r="E20" s="7"/>
      <c r="F20" s="9"/>
      <c r="G20" s="7"/>
      <c r="H20" s="9"/>
      <c r="I20" s="9"/>
      <c r="M20" s="17"/>
    </row>
    <row r="21" spans="1:13" x14ac:dyDescent="0.25">
      <c r="A21" s="7"/>
      <c r="B21" s="8"/>
      <c r="C21" s="6"/>
      <c r="D21" s="7"/>
      <c r="E21" s="7"/>
      <c r="F21" s="9"/>
      <c r="G21" s="7"/>
      <c r="H21" s="9"/>
      <c r="I21" s="9"/>
      <c r="M21" s="17"/>
    </row>
    <row r="22" spans="1:13" x14ac:dyDescent="0.25">
      <c r="A22" s="7"/>
      <c r="B22" s="8"/>
      <c r="C22" s="6"/>
      <c r="D22" s="7"/>
      <c r="E22" s="7"/>
      <c r="F22" s="9"/>
      <c r="G22" s="7"/>
      <c r="H22" s="9"/>
      <c r="I22" s="9"/>
      <c r="M22" s="17"/>
    </row>
    <row r="23" spans="1:13" x14ac:dyDescent="0.25">
      <c r="A23" s="7"/>
      <c r="B23" s="8"/>
      <c r="C23" s="6"/>
      <c r="D23" s="7"/>
      <c r="E23" s="7"/>
      <c r="F23" s="9"/>
      <c r="G23" s="7"/>
      <c r="H23" s="9"/>
      <c r="I23" s="9"/>
    </row>
    <row r="24" spans="1:13" x14ac:dyDescent="0.25">
      <c r="A24" s="7"/>
      <c r="B24" s="8"/>
      <c r="C24" s="6"/>
      <c r="D24" s="7"/>
      <c r="E24" s="7"/>
      <c r="F24" s="9"/>
      <c r="G24" s="7"/>
      <c r="H24" s="9"/>
      <c r="I24" s="9"/>
    </row>
    <row r="25" spans="1:13" x14ac:dyDescent="0.25">
      <c r="A25" s="7"/>
      <c r="B25" s="8"/>
      <c r="C25" s="6"/>
      <c r="D25" s="7"/>
      <c r="E25" s="7"/>
      <c r="F25" s="9"/>
      <c r="G25" s="7"/>
      <c r="H25" s="9"/>
      <c r="I25" s="9"/>
    </row>
    <row r="26" spans="1:13" x14ac:dyDescent="0.25">
      <c r="A26" s="7"/>
      <c r="B26" s="10"/>
      <c r="C26" s="6"/>
      <c r="D26" s="7"/>
      <c r="E26" s="7"/>
      <c r="F26" s="9"/>
      <c r="G26" s="7"/>
      <c r="H26" s="9"/>
      <c r="I26" s="9"/>
    </row>
    <row r="27" spans="1:13" x14ac:dyDescent="0.25">
      <c r="A27" s="7"/>
      <c r="B27" s="10"/>
      <c r="C27" s="6"/>
      <c r="D27" s="7"/>
      <c r="E27" s="7"/>
      <c r="F27" s="9"/>
      <c r="G27" s="7"/>
      <c r="H27" s="9"/>
      <c r="I27" s="9"/>
    </row>
    <row r="28" spans="1:13" x14ac:dyDescent="0.25">
      <c r="A28" s="7"/>
      <c r="B28" s="10"/>
      <c r="C28" s="6"/>
      <c r="D28" s="7"/>
      <c r="E28" s="7"/>
      <c r="F28" s="9"/>
      <c r="G28" s="7"/>
      <c r="H28" s="9"/>
      <c r="I28" s="9"/>
    </row>
    <row r="29" spans="1:13" x14ac:dyDescent="0.25">
      <c r="A29" s="7"/>
      <c r="B29" s="10"/>
      <c r="C29" s="6"/>
      <c r="D29" s="7"/>
      <c r="E29" s="7"/>
      <c r="F29" s="9"/>
      <c r="G29" s="7"/>
      <c r="H29" s="9"/>
      <c r="I29" s="9"/>
    </row>
    <row r="30" spans="1:13" x14ac:dyDescent="0.25">
      <c r="A30" s="7"/>
      <c r="B30" s="10"/>
      <c r="C30" s="6"/>
      <c r="D30" s="7"/>
      <c r="E30" s="7"/>
      <c r="F30" s="9"/>
      <c r="G30" s="7"/>
      <c r="H30" s="9"/>
      <c r="I30" s="9"/>
    </row>
    <row r="31" spans="1:13" x14ac:dyDescent="0.25">
      <c r="A31" s="7"/>
      <c r="B31" s="10"/>
      <c r="C31" s="6"/>
      <c r="D31" s="7"/>
      <c r="E31" s="7"/>
      <c r="F31" s="9"/>
      <c r="G31" s="7"/>
      <c r="H31" s="9"/>
      <c r="I31" s="9"/>
    </row>
    <row r="32" spans="1:13" x14ac:dyDescent="0.25">
      <c r="A32" s="7"/>
      <c r="B32" s="10"/>
      <c r="C32" s="6"/>
      <c r="D32" s="7"/>
      <c r="E32" s="7"/>
      <c r="F32" s="9"/>
      <c r="G32" s="7"/>
      <c r="H32" s="9"/>
      <c r="I32" s="9"/>
    </row>
    <row r="33" spans="1:9" x14ac:dyDescent="0.25">
      <c r="A33" s="7"/>
      <c r="B33" s="10"/>
      <c r="C33" s="6"/>
      <c r="D33" s="7"/>
      <c r="E33" s="7"/>
      <c r="F33" s="9"/>
      <c r="G33" s="7"/>
      <c r="H33" s="9"/>
      <c r="I33" s="9"/>
    </row>
    <row r="34" spans="1:9" x14ac:dyDescent="0.25">
      <c r="A34" s="7"/>
      <c r="B34" s="10"/>
      <c r="C34" s="6"/>
      <c r="D34" s="7"/>
      <c r="E34" s="7"/>
      <c r="F34" s="9"/>
      <c r="G34" s="7"/>
      <c r="H34" s="9"/>
      <c r="I34" s="9"/>
    </row>
    <row r="35" spans="1:9" x14ac:dyDescent="0.25">
      <c r="A35" s="7"/>
      <c r="B35" s="10"/>
      <c r="C35" s="6"/>
      <c r="D35" s="7"/>
      <c r="E35" s="7"/>
      <c r="F35" s="9"/>
      <c r="G35" s="7"/>
      <c r="H35" s="9"/>
      <c r="I35" s="9"/>
    </row>
    <row r="36" spans="1:9" x14ac:dyDescent="0.25">
      <c r="B36" s="11"/>
      <c r="C36" s="11"/>
      <c r="D36" s="11"/>
      <c r="E36" s="11"/>
      <c r="F36" s="13"/>
      <c r="G36" s="13"/>
      <c r="H36" s="13"/>
      <c r="I36" s="13"/>
    </row>
    <row r="37" spans="1:9" x14ac:dyDescent="0.25">
      <c r="B37" s="14"/>
    </row>
    <row r="38" spans="1:9" x14ac:dyDescent="0.25">
      <c r="B38" s="12"/>
      <c r="C38" s="5"/>
    </row>
  </sheetData>
  <mergeCells count="7">
    <mergeCell ref="A3:H3"/>
    <mergeCell ref="A4:H4"/>
    <mergeCell ref="A8:A9"/>
    <mergeCell ref="B8:B9"/>
    <mergeCell ref="C8:E8"/>
    <mergeCell ref="F8:G9"/>
    <mergeCell ref="H8:I8"/>
  </mergeCells>
  <pageMargins left="0" right="0" top="0.74803149606299213" bottom="0.74803149606299213" header="0.31496062992125984" footer="0.31496062992125984"/>
  <pageSetup scale="50" orientation="portrait" r:id="rId1"/>
  <ignoredErrors>
    <ignoredError sqref="H10:I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0"/>
  <sheetViews>
    <sheetView view="pageBreakPreview" zoomScale="85" zoomScaleNormal="100" zoomScaleSheetLayoutView="85" workbookViewId="0">
      <pane xSplit="1" ySplit="16" topLeftCell="B47" activePane="bottomRight" state="frozen"/>
      <selection pane="topRight" activeCell="B1" sqref="B1"/>
      <selection pane="bottomLeft" activeCell="A8" sqref="A8"/>
      <selection pane="bottomRight" activeCell="A10" sqref="A10:I10"/>
    </sheetView>
  </sheetViews>
  <sheetFormatPr baseColWidth="10" defaultColWidth="11.42578125" defaultRowHeight="15" x14ac:dyDescent="0.25"/>
  <cols>
    <col min="1" max="1" width="38.42578125" style="1" customWidth="1"/>
    <col min="2" max="2" width="11" style="1" bestFit="1" customWidth="1"/>
    <col min="3" max="3" width="12.42578125" style="1" bestFit="1" customWidth="1"/>
    <col min="4" max="4" width="24.7109375" style="1" customWidth="1"/>
    <col min="5" max="5" width="13.140625" style="1" customWidth="1"/>
    <col min="6" max="6" width="8.140625" style="1" customWidth="1"/>
    <col min="7" max="7" width="13.85546875" style="1" customWidth="1"/>
    <col min="8" max="8" width="7.42578125" style="1" bestFit="1" customWidth="1"/>
    <col min="9" max="9" width="8.140625" style="1" bestFit="1" customWidth="1"/>
    <col min="10" max="11" width="11.42578125" style="1"/>
    <col min="12" max="12" width="11.42578125" style="3"/>
    <col min="13" max="16384" width="11.42578125" style="1"/>
  </cols>
  <sheetData>
    <row r="1" spans="1:10" customFormat="1" ht="3" customHeight="1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10" customFormat="1" ht="18.75" x14ac:dyDescent="0.3">
      <c r="A2" s="32"/>
      <c r="B2" s="86" t="s">
        <v>70</v>
      </c>
      <c r="C2" s="86"/>
      <c r="D2" s="86"/>
      <c r="E2" s="86"/>
      <c r="F2" s="86"/>
      <c r="G2" s="34" t="s">
        <v>71</v>
      </c>
      <c r="H2" s="34"/>
      <c r="I2" s="34"/>
    </row>
    <row r="3" spans="1:10" customFormat="1" x14ac:dyDescent="0.25">
      <c r="A3" s="32"/>
      <c r="B3" s="86"/>
      <c r="C3" s="86"/>
      <c r="D3" s="86"/>
      <c r="E3" s="86"/>
      <c r="F3" s="86"/>
      <c r="G3" s="34" t="s">
        <v>73</v>
      </c>
      <c r="H3" s="34"/>
      <c r="I3" s="34"/>
    </row>
    <row r="4" spans="1:10" customFormat="1" x14ac:dyDescent="0.25">
      <c r="A4" s="32"/>
      <c r="B4" s="86"/>
      <c r="C4" s="86"/>
      <c r="D4" s="86"/>
      <c r="E4" s="86"/>
      <c r="F4" s="86"/>
      <c r="G4" s="34" t="s">
        <v>74</v>
      </c>
      <c r="H4" s="34"/>
      <c r="I4" s="34"/>
    </row>
    <row r="5" spans="1:10" customFormat="1" x14ac:dyDescent="0.25">
      <c r="A5" s="32"/>
      <c r="B5" s="86"/>
      <c r="C5" s="86"/>
      <c r="D5" s="86"/>
      <c r="E5" s="86"/>
      <c r="F5" s="86"/>
      <c r="G5" s="32"/>
      <c r="H5" s="35"/>
      <c r="I5" s="35"/>
    </row>
    <row r="6" spans="1:10" customFormat="1" ht="3" customHeight="1" x14ac:dyDescent="0.25">
      <c r="A6" s="36"/>
      <c r="B6" s="36"/>
      <c r="C6" s="36"/>
      <c r="D6" s="36"/>
      <c r="E6" s="36"/>
      <c r="F6" s="36"/>
      <c r="G6" s="36"/>
      <c r="H6" s="36"/>
      <c r="I6" s="37"/>
    </row>
    <row r="7" spans="1:10" customFormat="1" ht="3" customHeight="1" x14ac:dyDescent="0.25">
      <c r="A7" s="87"/>
      <c r="B7" s="87"/>
      <c r="C7" s="87"/>
      <c r="D7" s="87"/>
      <c r="E7" s="87"/>
      <c r="F7" s="87"/>
      <c r="G7" s="87"/>
      <c r="H7" s="87"/>
      <c r="I7" s="87"/>
    </row>
    <row r="8" spans="1:10" customFormat="1" ht="2.25" customHeight="1" x14ac:dyDescent="0.25">
      <c r="A8" s="38"/>
      <c r="B8" s="38"/>
      <c r="C8" s="38"/>
      <c r="D8" s="38"/>
      <c r="E8" s="38"/>
      <c r="F8" s="38"/>
      <c r="G8" s="38"/>
      <c r="H8" s="38"/>
      <c r="I8" s="38"/>
    </row>
    <row r="9" spans="1:10" x14ac:dyDescent="0.25">
      <c r="H9" s="30"/>
    </row>
    <row r="10" spans="1:10" x14ac:dyDescent="0.25">
      <c r="A10" s="88" t="s">
        <v>72</v>
      </c>
      <c r="B10" s="88"/>
      <c r="C10" s="88"/>
      <c r="D10" s="88"/>
      <c r="E10" s="88"/>
      <c r="F10" s="88"/>
      <c r="G10" s="88"/>
      <c r="H10" s="88"/>
      <c r="I10" s="88"/>
    </row>
    <row r="11" spans="1:10" x14ac:dyDescent="0.25">
      <c r="A11" s="88" t="s">
        <v>11</v>
      </c>
      <c r="B11" s="88"/>
      <c r="C11" s="88"/>
      <c r="D11" s="88"/>
      <c r="E11" s="88"/>
      <c r="F11" s="88"/>
      <c r="G11" s="88"/>
      <c r="H11" s="88"/>
      <c r="I11" s="88"/>
    </row>
    <row r="12" spans="1:10" ht="5.25" customHeight="1" x14ac:dyDescent="0.25"/>
    <row r="13" spans="1:10" x14ac:dyDescent="0.25">
      <c r="F13" s="19" t="s">
        <v>5</v>
      </c>
      <c r="G13" s="20" t="e">
        <f>+#REF!+#REF!</f>
        <v>#REF!</v>
      </c>
      <c r="H13" s="2"/>
    </row>
    <row r="14" spans="1:10" ht="5.25" customHeight="1" x14ac:dyDescent="0.25"/>
    <row r="15" spans="1:10" ht="13.5" customHeight="1" thickBot="1" x14ac:dyDescent="0.3">
      <c r="A15" s="89" t="s">
        <v>10</v>
      </c>
      <c r="B15" s="89" t="s">
        <v>9</v>
      </c>
      <c r="C15" s="91" t="s">
        <v>8</v>
      </c>
      <c r="D15" s="92"/>
      <c r="E15" s="93"/>
      <c r="F15" s="91" t="s">
        <v>3</v>
      </c>
      <c r="G15" s="93"/>
      <c r="H15" s="91" t="s">
        <v>4</v>
      </c>
      <c r="I15" s="93"/>
      <c r="J15" s="31"/>
    </row>
    <row r="16" spans="1:10" ht="13.5" customHeight="1" thickBot="1" x14ac:dyDescent="0.3">
      <c r="A16" s="90"/>
      <c r="B16" s="90"/>
      <c r="C16" s="39" t="s">
        <v>0</v>
      </c>
      <c r="D16" s="40" t="s">
        <v>1</v>
      </c>
      <c r="E16" s="41" t="s">
        <v>2</v>
      </c>
      <c r="F16" s="94"/>
      <c r="G16" s="95"/>
      <c r="H16" s="40" t="s">
        <v>6</v>
      </c>
      <c r="I16" s="41" t="s">
        <v>7</v>
      </c>
    </row>
    <row r="17" spans="1:12" ht="13.5" customHeight="1" x14ac:dyDescent="0.25"/>
    <row r="18" spans="1:12" x14ac:dyDescent="0.25">
      <c r="A18" s="7" t="s">
        <v>13</v>
      </c>
      <c r="B18" s="8">
        <v>250000</v>
      </c>
      <c r="C18" s="6" t="s">
        <v>14</v>
      </c>
      <c r="D18" s="23" t="s">
        <v>19</v>
      </c>
      <c r="E18" s="7" t="s">
        <v>17</v>
      </c>
      <c r="F18" s="9">
        <v>20</v>
      </c>
      <c r="G18" s="7" t="s">
        <v>18</v>
      </c>
      <c r="H18" s="22">
        <f>F18*4.5*0.6</f>
        <v>54</v>
      </c>
      <c r="I18" s="22">
        <f>F18*4.5*0.4</f>
        <v>36</v>
      </c>
    </row>
    <row r="19" spans="1:12" x14ac:dyDescent="0.25">
      <c r="A19" s="7" t="s">
        <v>13</v>
      </c>
      <c r="B19" s="8">
        <v>300000</v>
      </c>
      <c r="C19" s="6" t="s">
        <v>14</v>
      </c>
      <c r="D19" s="23" t="s">
        <v>20</v>
      </c>
      <c r="E19" s="7" t="s">
        <v>17</v>
      </c>
      <c r="F19" s="9">
        <v>80</v>
      </c>
      <c r="G19" s="7" t="s">
        <v>18</v>
      </c>
      <c r="H19" s="22">
        <f t="shared" ref="H19:H69" si="0">F19*4.5*0.6</f>
        <v>216</v>
      </c>
      <c r="I19" s="22">
        <f t="shared" ref="I19:I69" si="1">F19*4.5*0.4</f>
        <v>144</v>
      </c>
      <c r="L19" s="17"/>
    </row>
    <row r="20" spans="1:12" x14ac:dyDescent="0.25">
      <c r="A20" s="7" t="s">
        <v>13</v>
      </c>
      <c r="B20" s="8">
        <v>500000</v>
      </c>
      <c r="C20" s="6" t="s">
        <v>14</v>
      </c>
      <c r="D20" s="23" t="s">
        <v>21</v>
      </c>
      <c r="E20" s="7" t="s">
        <v>17</v>
      </c>
      <c r="F20" s="9">
        <v>70</v>
      </c>
      <c r="G20" s="7" t="s">
        <v>18</v>
      </c>
      <c r="H20" s="22">
        <f t="shared" si="0"/>
        <v>189</v>
      </c>
      <c r="I20" s="22">
        <f t="shared" si="1"/>
        <v>126</v>
      </c>
      <c r="L20" s="1"/>
    </row>
    <row r="21" spans="1:12" x14ac:dyDescent="0.25">
      <c r="A21" s="7" t="s">
        <v>13</v>
      </c>
      <c r="B21" s="8">
        <v>500000</v>
      </c>
      <c r="C21" s="6" t="s">
        <v>14</v>
      </c>
      <c r="D21" s="23" t="s">
        <v>22</v>
      </c>
      <c r="E21" s="7" t="s">
        <v>17</v>
      </c>
      <c r="F21" s="9">
        <v>90</v>
      </c>
      <c r="G21" s="7" t="s">
        <v>18</v>
      </c>
      <c r="H21" s="22">
        <f t="shared" si="0"/>
        <v>243</v>
      </c>
      <c r="I21" s="22">
        <f t="shared" si="1"/>
        <v>162</v>
      </c>
      <c r="L21" s="17"/>
    </row>
    <row r="22" spans="1:12" x14ac:dyDescent="0.25">
      <c r="A22" s="7" t="s">
        <v>13</v>
      </c>
      <c r="B22" s="8">
        <v>600000</v>
      </c>
      <c r="C22" s="6" t="s">
        <v>14</v>
      </c>
      <c r="D22" s="23" t="s">
        <v>23</v>
      </c>
      <c r="E22" s="7" t="s">
        <v>17</v>
      </c>
      <c r="F22" s="9">
        <v>30</v>
      </c>
      <c r="G22" s="7" t="s">
        <v>18</v>
      </c>
      <c r="H22" s="22">
        <f t="shared" si="0"/>
        <v>81</v>
      </c>
      <c r="I22" s="22">
        <f t="shared" si="1"/>
        <v>54</v>
      </c>
      <c r="L22" s="17"/>
    </row>
    <row r="23" spans="1:12" x14ac:dyDescent="0.25">
      <c r="A23" s="7" t="s">
        <v>13</v>
      </c>
      <c r="B23" s="8">
        <v>1000000</v>
      </c>
      <c r="C23" s="6" t="s">
        <v>14</v>
      </c>
      <c r="D23" s="23" t="s">
        <v>24</v>
      </c>
      <c r="E23" s="7" t="s">
        <v>17</v>
      </c>
      <c r="F23" s="9">
        <v>95</v>
      </c>
      <c r="G23" s="7" t="s">
        <v>18</v>
      </c>
      <c r="H23" s="22">
        <f t="shared" si="0"/>
        <v>256.5</v>
      </c>
      <c r="I23" s="22">
        <f t="shared" si="1"/>
        <v>171</v>
      </c>
      <c r="L23" s="17"/>
    </row>
    <row r="24" spans="1:12" x14ac:dyDescent="0.25">
      <c r="A24" s="7" t="s">
        <v>13</v>
      </c>
      <c r="B24" s="8">
        <v>1150000</v>
      </c>
      <c r="C24" s="6" t="s">
        <v>14</v>
      </c>
      <c r="D24" s="23" t="s">
        <v>25</v>
      </c>
      <c r="E24" s="7" t="s">
        <v>17</v>
      </c>
      <c r="F24" s="9">
        <v>160</v>
      </c>
      <c r="G24" s="7" t="s">
        <v>18</v>
      </c>
      <c r="H24" s="22">
        <f t="shared" si="0"/>
        <v>432</v>
      </c>
      <c r="I24" s="22">
        <f t="shared" si="1"/>
        <v>288</v>
      </c>
      <c r="L24" s="17"/>
    </row>
    <row r="25" spans="1:12" x14ac:dyDescent="0.25">
      <c r="A25" s="7" t="s">
        <v>13</v>
      </c>
      <c r="B25" s="8">
        <v>300000</v>
      </c>
      <c r="C25" s="6" t="s">
        <v>14</v>
      </c>
      <c r="D25" s="23" t="s">
        <v>26</v>
      </c>
      <c r="E25" s="7" t="s">
        <v>17</v>
      </c>
      <c r="F25" s="9">
        <v>24</v>
      </c>
      <c r="G25" s="7" t="s">
        <v>18</v>
      </c>
      <c r="H25" s="22">
        <f t="shared" si="0"/>
        <v>64.8</v>
      </c>
      <c r="I25" s="22">
        <f t="shared" si="1"/>
        <v>43.2</v>
      </c>
      <c r="L25" s="17"/>
    </row>
    <row r="26" spans="1:12" x14ac:dyDescent="0.25">
      <c r="A26" s="7" t="s">
        <v>13</v>
      </c>
      <c r="B26" s="8">
        <v>5000000</v>
      </c>
      <c r="C26" s="6" t="s">
        <v>14</v>
      </c>
      <c r="D26" s="23" t="s">
        <v>27</v>
      </c>
      <c r="E26" s="7" t="s">
        <v>17</v>
      </c>
      <c r="F26" s="9">
        <v>1100</v>
      </c>
      <c r="G26" s="7" t="s">
        <v>18</v>
      </c>
      <c r="H26" s="22">
        <f t="shared" si="0"/>
        <v>2970</v>
      </c>
      <c r="I26" s="22">
        <f t="shared" si="1"/>
        <v>1980</v>
      </c>
      <c r="L26" s="17"/>
    </row>
    <row r="27" spans="1:12" x14ac:dyDescent="0.25">
      <c r="A27" s="7" t="s">
        <v>13</v>
      </c>
      <c r="B27" s="8">
        <v>650000</v>
      </c>
      <c r="C27" s="6" t="s">
        <v>14</v>
      </c>
      <c r="D27" s="23" t="s">
        <v>28</v>
      </c>
      <c r="E27" s="7" t="s">
        <v>17</v>
      </c>
      <c r="F27" s="9">
        <v>80</v>
      </c>
      <c r="G27" s="7" t="s">
        <v>18</v>
      </c>
      <c r="H27" s="22">
        <f t="shared" si="0"/>
        <v>216</v>
      </c>
      <c r="I27" s="22">
        <f t="shared" si="1"/>
        <v>144</v>
      </c>
      <c r="L27" s="17"/>
    </row>
    <row r="28" spans="1:12" x14ac:dyDescent="0.25">
      <c r="A28" s="7" t="s">
        <v>13</v>
      </c>
      <c r="B28" s="8">
        <v>2500000</v>
      </c>
      <c r="C28" s="6" t="s">
        <v>14</v>
      </c>
      <c r="D28" s="23" t="s">
        <v>29</v>
      </c>
      <c r="E28" s="7" t="s">
        <v>17</v>
      </c>
      <c r="F28" s="9">
        <v>130</v>
      </c>
      <c r="G28" s="7" t="s">
        <v>18</v>
      </c>
      <c r="H28" s="22">
        <f t="shared" si="0"/>
        <v>351</v>
      </c>
      <c r="I28" s="22">
        <f t="shared" si="1"/>
        <v>234</v>
      </c>
      <c r="L28" s="17"/>
    </row>
    <row r="29" spans="1:12" x14ac:dyDescent="0.25">
      <c r="A29" s="7" t="s">
        <v>13</v>
      </c>
      <c r="B29" s="8">
        <v>800000</v>
      </c>
      <c r="C29" s="6" t="s">
        <v>14</v>
      </c>
      <c r="D29" s="23" t="s">
        <v>30</v>
      </c>
      <c r="E29" s="7" t="s">
        <v>17</v>
      </c>
      <c r="F29" s="9">
        <v>140</v>
      </c>
      <c r="G29" s="7" t="s">
        <v>18</v>
      </c>
      <c r="H29" s="22">
        <f t="shared" si="0"/>
        <v>378</v>
      </c>
      <c r="I29" s="22">
        <f t="shared" si="1"/>
        <v>252</v>
      </c>
      <c r="L29" s="17"/>
    </row>
    <row r="30" spans="1:12" x14ac:dyDescent="0.25">
      <c r="A30" s="7" t="s">
        <v>13</v>
      </c>
      <c r="B30" s="8">
        <v>5000000</v>
      </c>
      <c r="C30" s="6" t="s">
        <v>14</v>
      </c>
      <c r="D30" s="23" t="s">
        <v>31</v>
      </c>
      <c r="E30" s="7" t="s">
        <v>17</v>
      </c>
      <c r="F30" s="9">
        <v>700</v>
      </c>
      <c r="G30" s="7" t="s">
        <v>18</v>
      </c>
      <c r="H30" s="22">
        <f t="shared" si="0"/>
        <v>1890</v>
      </c>
      <c r="I30" s="22">
        <f t="shared" si="1"/>
        <v>1260</v>
      </c>
      <c r="L30" s="17"/>
    </row>
    <row r="31" spans="1:12" x14ac:dyDescent="0.25">
      <c r="A31" s="7" t="s">
        <v>13</v>
      </c>
      <c r="B31" s="8">
        <v>500000</v>
      </c>
      <c r="C31" s="6" t="s">
        <v>14</v>
      </c>
      <c r="D31" s="23" t="s">
        <v>32</v>
      </c>
      <c r="E31" s="7" t="s">
        <v>17</v>
      </c>
      <c r="F31" s="9">
        <v>71</v>
      </c>
      <c r="G31" s="7" t="s">
        <v>18</v>
      </c>
      <c r="H31" s="22">
        <f t="shared" si="0"/>
        <v>191.7</v>
      </c>
      <c r="I31" s="22">
        <f t="shared" si="1"/>
        <v>127.80000000000001</v>
      </c>
    </row>
    <row r="32" spans="1:12" x14ac:dyDescent="0.25">
      <c r="A32" s="7" t="s">
        <v>13</v>
      </c>
      <c r="B32" s="8">
        <v>650000</v>
      </c>
      <c r="C32" s="6" t="s">
        <v>14</v>
      </c>
      <c r="D32" s="23" t="s">
        <v>33</v>
      </c>
      <c r="E32" s="7" t="s">
        <v>17</v>
      </c>
      <c r="F32" s="9">
        <v>130</v>
      </c>
      <c r="G32" s="7" t="s">
        <v>18</v>
      </c>
      <c r="H32" s="22">
        <f t="shared" si="0"/>
        <v>351</v>
      </c>
      <c r="I32" s="22">
        <f t="shared" si="1"/>
        <v>234</v>
      </c>
    </row>
    <row r="33" spans="1:9" x14ac:dyDescent="0.25">
      <c r="A33" s="7" t="s">
        <v>13</v>
      </c>
      <c r="B33" s="8">
        <v>2500000</v>
      </c>
      <c r="C33" s="6" t="s">
        <v>14</v>
      </c>
      <c r="D33" s="23" t="s">
        <v>34</v>
      </c>
      <c r="E33" s="7" t="s">
        <v>17</v>
      </c>
      <c r="F33" s="9">
        <v>480</v>
      </c>
      <c r="G33" s="7" t="s">
        <v>18</v>
      </c>
      <c r="H33" s="22">
        <f t="shared" si="0"/>
        <v>1296</v>
      </c>
      <c r="I33" s="22">
        <f t="shared" si="1"/>
        <v>864</v>
      </c>
    </row>
    <row r="34" spans="1:9" x14ac:dyDescent="0.25">
      <c r="A34" s="7" t="s">
        <v>13</v>
      </c>
      <c r="B34" s="10">
        <v>400000</v>
      </c>
      <c r="C34" s="6" t="s">
        <v>14</v>
      </c>
      <c r="D34" s="23" t="s">
        <v>35</v>
      </c>
      <c r="E34" s="7" t="s">
        <v>17</v>
      </c>
      <c r="F34" s="9">
        <v>34</v>
      </c>
      <c r="G34" s="7" t="s">
        <v>18</v>
      </c>
      <c r="H34" s="22">
        <f t="shared" si="0"/>
        <v>91.8</v>
      </c>
      <c r="I34" s="22">
        <f t="shared" si="1"/>
        <v>61.2</v>
      </c>
    </row>
    <row r="35" spans="1:9" x14ac:dyDescent="0.25">
      <c r="A35" s="7" t="s">
        <v>13</v>
      </c>
      <c r="B35" s="10">
        <v>1200000</v>
      </c>
      <c r="C35" s="6" t="s">
        <v>14</v>
      </c>
      <c r="D35" s="23" t="s">
        <v>36</v>
      </c>
      <c r="E35" s="7" t="s">
        <v>17</v>
      </c>
      <c r="F35" s="9">
        <v>100</v>
      </c>
      <c r="G35" s="7" t="s">
        <v>18</v>
      </c>
      <c r="H35" s="22">
        <f t="shared" si="0"/>
        <v>270</v>
      </c>
      <c r="I35" s="22">
        <f t="shared" si="1"/>
        <v>180</v>
      </c>
    </row>
    <row r="36" spans="1:9" x14ac:dyDescent="0.25">
      <c r="A36" s="7" t="s">
        <v>13</v>
      </c>
      <c r="B36" s="10">
        <v>150000</v>
      </c>
      <c r="C36" s="6" t="s">
        <v>14</v>
      </c>
      <c r="D36" s="23" t="s">
        <v>37</v>
      </c>
      <c r="E36" s="7" t="s">
        <v>17</v>
      </c>
      <c r="F36" s="9">
        <v>68</v>
      </c>
      <c r="G36" s="7" t="s">
        <v>18</v>
      </c>
      <c r="H36" s="22">
        <f t="shared" si="0"/>
        <v>183.6</v>
      </c>
      <c r="I36" s="22">
        <f t="shared" si="1"/>
        <v>122.4</v>
      </c>
    </row>
    <row r="37" spans="1:9" x14ac:dyDescent="0.25">
      <c r="A37" s="7" t="s">
        <v>13</v>
      </c>
      <c r="B37" s="10">
        <v>550000</v>
      </c>
      <c r="C37" s="6" t="s">
        <v>14</v>
      </c>
      <c r="D37" s="23" t="s">
        <v>38</v>
      </c>
      <c r="E37" s="7" t="s">
        <v>17</v>
      </c>
      <c r="F37" s="9">
        <v>140</v>
      </c>
      <c r="G37" s="7" t="s">
        <v>18</v>
      </c>
      <c r="H37" s="22">
        <f t="shared" si="0"/>
        <v>378</v>
      </c>
      <c r="I37" s="22">
        <f t="shared" si="1"/>
        <v>252</v>
      </c>
    </row>
    <row r="39" spans="1:9" x14ac:dyDescent="0.25">
      <c r="A39" s="7" t="s">
        <v>13</v>
      </c>
      <c r="B39" s="10">
        <v>500000</v>
      </c>
      <c r="C39" s="6" t="s">
        <v>14</v>
      </c>
      <c r="D39" s="23" t="s">
        <v>39</v>
      </c>
      <c r="E39" s="7" t="s">
        <v>17</v>
      </c>
      <c r="F39" s="9">
        <v>105</v>
      </c>
      <c r="G39" s="7" t="s">
        <v>18</v>
      </c>
      <c r="H39" s="22">
        <f t="shared" si="0"/>
        <v>283.5</v>
      </c>
      <c r="I39" s="22">
        <f t="shared" si="1"/>
        <v>189</v>
      </c>
    </row>
    <row r="40" spans="1:9" x14ac:dyDescent="0.25">
      <c r="A40" s="7" t="s">
        <v>13</v>
      </c>
      <c r="B40" s="10">
        <v>450000</v>
      </c>
      <c r="C40" s="6" t="s">
        <v>14</v>
      </c>
      <c r="D40" s="23" t="s">
        <v>40</v>
      </c>
      <c r="E40" s="7" t="s">
        <v>17</v>
      </c>
      <c r="F40" s="9">
        <v>50</v>
      </c>
      <c r="G40" s="7" t="s">
        <v>18</v>
      </c>
      <c r="H40" s="22">
        <f t="shared" si="0"/>
        <v>135</v>
      </c>
      <c r="I40" s="22">
        <f t="shared" si="1"/>
        <v>90</v>
      </c>
    </row>
    <row r="41" spans="1:9" x14ac:dyDescent="0.25">
      <c r="A41" s="7" t="s">
        <v>13</v>
      </c>
      <c r="B41" s="10">
        <v>400000</v>
      </c>
      <c r="C41" s="6" t="s">
        <v>14</v>
      </c>
      <c r="D41" s="23" t="s">
        <v>41</v>
      </c>
      <c r="E41" s="7" t="s">
        <v>17</v>
      </c>
      <c r="F41" s="9">
        <v>80</v>
      </c>
      <c r="G41" s="7" t="s">
        <v>18</v>
      </c>
      <c r="H41" s="22">
        <f t="shared" si="0"/>
        <v>216</v>
      </c>
      <c r="I41" s="22">
        <f t="shared" si="1"/>
        <v>144</v>
      </c>
    </row>
    <row r="42" spans="1:9" x14ac:dyDescent="0.25">
      <c r="A42" s="7" t="s">
        <v>13</v>
      </c>
      <c r="B42" s="10">
        <v>750000</v>
      </c>
      <c r="C42" s="6" t="s">
        <v>14</v>
      </c>
      <c r="D42" s="23" t="s">
        <v>42</v>
      </c>
      <c r="E42" s="7" t="s">
        <v>17</v>
      </c>
      <c r="F42" s="9">
        <v>90</v>
      </c>
      <c r="G42" s="7" t="s">
        <v>18</v>
      </c>
      <c r="H42" s="22">
        <f t="shared" si="0"/>
        <v>243</v>
      </c>
      <c r="I42" s="22">
        <f t="shared" si="1"/>
        <v>162</v>
      </c>
    </row>
    <row r="43" spans="1:9" x14ac:dyDescent="0.25">
      <c r="A43" s="7" t="s">
        <v>13</v>
      </c>
      <c r="B43" s="10">
        <v>500000</v>
      </c>
      <c r="C43" s="6" t="s">
        <v>14</v>
      </c>
      <c r="D43" s="23" t="s">
        <v>43</v>
      </c>
      <c r="E43" s="7" t="s">
        <v>17</v>
      </c>
      <c r="F43" s="9">
        <v>50</v>
      </c>
      <c r="G43" s="7" t="s">
        <v>18</v>
      </c>
      <c r="H43" s="22">
        <f t="shared" si="0"/>
        <v>135</v>
      </c>
      <c r="I43" s="22">
        <f t="shared" si="1"/>
        <v>90</v>
      </c>
    </row>
    <row r="44" spans="1:9" x14ac:dyDescent="0.25">
      <c r="A44" s="7" t="s">
        <v>13</v>
      </c>
      <c r="B44" s="10">
        <v>550000</v>
      </c>
      <c r="C44" s="6" t="s">
        <v>14</v>
      </c>
      <c r="D44" s="23" t="s">
        <v>44</v>
      </c>
      <c r="E44" s="7" t="s">
        <v>17</v>
      </c>
      <c r="F44" s="9">
        <v>160</v>
      </c>
      <c r="G44" s="7" t="s">
        <v>18</v>
      </c>
      <c r="H44" s="22">
        <f t="shared" si="0"/>
        <v>432</v>
      </c>
      <c r="I44" s="22">
        <f t="shared" si="1"/>
        <v>288</v>
      </c>
    </row>
    <row r="45" spans="1:9" x14ac:dyDescent="0.25">
      <c r="A45" s="7" t="s">
        <v>13</v>
      </c>
      <c r="B45" s="10">
        <v>750000</v>
      </c>
      <c r="C45" s="6" t="s">
        <v>14</v>
      </c>
      <c r="D45" s="23" t="s">
        <v>45</v>
      </c>
      <c r="E45" s="7" t="s">
        <v>17</v>
      </c>
      <c r="F45" s="9">
        <v>80</v>
      </c>
      <c r="G45" s="7" t="s">
        <v>18</v>
      </c>
      <c r="H45" s="22">
        <f t="shared" si="0"/>
        <v>216</v>
      </c>
      <c r="I45" s="22">
        <f t="shared" si="1"/>
        <v>144</v>
      </c>
    </row>
    <row r="46" spans="1:9" x14ac:dyDescent="0.25">
      <c r="A46" s="7" t="s">
        <v>13</v>
      </c>
      <c r="B46" s="10">
        <v>1500000</v>
      </c>
      <c r="C46" s="6" t="s">
        <v>14</v>
      </c>
      <c r="D46" s="23" t="s">
        <v>46</v>
      </c>
      <c r="E46" s="7" t="s">
        <v>17</v>
      </c>
      <c r="F46" s="9">
        <v>300</v>
      </c>
      <c r="G46" s="7" t="s">
        <v>18</v>
      </c>
      <c r="H46" s="22">
        <f t="shared" si="0"/>
        <v>810</v>
      </c>
      <c r="I46" s="22">
        <f t="shared" si="1"/>
        <v>540</v>
      </c>
    </row>
    <row r="47" spans="1:9" x14ac:dyDescent="0.25">
      <c r="A47" s="7" t="s">
        <v>13</v>
      </c>
      <c r="B47" s="10">
        <v>1000000</v>
      </c>
      <c r="C47" s="6" t="s">
        <v>14</v>
      </c>
      <c r="D47" s="23" t="s">
        <v>47</v>
      </c>
      <c r="E47" s="7" t="s">
        <v>17</v>
      </c>
      <c r="F47" s="9">
        <v>136</v>
      </c>
      <c r="G47" s="7" t="s">
        <v>18</v>
      </c>
      <c r="H47" s="22">
        <f t="shared" si="0"/>
        <v>367.2</v>
      </c>
      <c r="I47" s="22">
        <f t="shared" si="1"/>
        <v>244.8</v>
      </c>
    </row>
    <row r="48" spans="1:9" x14ac:dyDescent="0.25">
      <c r="A48" s="7" t="s">
        <v>13</v>
      </c>
      <c r="B48" s="10">
        <v>2000000</v>
      </c>
      <c r="C48" s="6" t="s">
        <v>14</v>
      </c>
      <c r="D48" s="23" t="s">
        <v>48</v>
      </c>
      <c r="E48" s="7" t="s">
        <v>17</v>
      </c>
      <c r="F48" s="9">
        <v>710</v>
      </c>
      <c r="G48" s="7" t="s">
        <v>18</v>
      </c>
      <c r="H48" s="22">
        <f t="shared" si="0"/>
        <v>1917</v>
      </c>
      <c r="I48" s="22">
        <f t="shared" si="1"/>
        <v>1278</v>
      </c>
    </row>
    <row r="49" spans="1:9" x14ac:dyDescent="0.25">
      <c r="A49" s="7" t="s">
        <v>13</v>
      </c>
      <c r="B49" s="10">
        <v>1000000</v>
      </c>
      <c r="C49" s="6" t="s">
        <v>14</v>
      </c>
      <c r="D49" s="23" t="s">
        <v>49</v>
      </c>
      <c r="E49" s="7" t="s">
        <v>17</v>
      </c>
      <c r="F49" s="9">
        <v>80</v>
      </c>
      <c r="G49" s="7" t="s">
        <v>18</v>
      </c>
      <c r="H49" s="22">
        <f t="shared" si="0"/>
        <v>216</v>
      </c>
      <c r="I49" s="22">
        <f t="shared" si="1"/>
        <v>144</v>
      </c>
    </row>
    <row r="50" spans="1:9" x14ac:dyDescent="0.25">
      <c r="A50" s="7" t="s">
        <v>13</v>
      </c>
      <c r="B50" s="10">
        <v>800000</v>
      </c>
      <c r="C50" s="6" t="s">
        <v>14</v>
      </c>
      <c r="D50" s="23" t="s">
        <v>50</v>
      </c>
      <c r="E50" s="7" t="s">
        <v>17</v>
      </c>
      <c r="F50" s="9">
        <v>46</v>
      </c>
      <c r="G50" s="7" t="s">
        <v>18</v>
      </c>
      <c r="H50" s="22">
        <f t="shared" si="0"/>
        <v>124.19999999999999</v>
      </c>
      <c r="I50" s="22">
        <f t="shared" si="1"/>
        <v>82.800000000000011</v>
      </c>
    </row>
    <row r="51" spans="1:9" x14ac:dyDescent="0.25">
      <c r="A51" s="7" t="s">
        <v>13</v>
      </c>
      <c r="B51" s="10">
        <v>500000</v>
      </c>
      <c r="C51" s="6" t="s">
        <v>14</v>
      </c>
      <c r="D51" s="23" t="s">
        <v>51</v>
      </c>
      <c r="E51" s="7" t="s">
        <v>17</v>
      </c>
      <c r="F51" s="9">
        <v>130</v>
      </c>
      <c r="G51" s="7" t="s">
        <v>18</v>
      </c>
      <c r="H51" s="22">
        <f t="shared" si="0"/>
        <v>351</v>
      </c>
      <c r="I51" s="22">
        <f t="shared" si="1"/>
        <v>234</v>
      </c>
    </row>
    <row r="52" spans="1:9" x14ac:dyDescent="0.25">
      <c r="A52" s="7" t="s">
        <v>13</v>
      </c>
      <c r="B52" s="10">
        <v>1000000</v>
      </c>
      <c r="C52" s="6" t="s">
        <v>14</v>
      </c>
      <c r="D52" s="23" t="s">
        <v>52</v>
      </c>
      <c r="E52" s="7" t="s">
        <v>17</v>
      </c>
      <c r="F52" s="9">
        <v>170</v>
      </c>
      <c r="G52" s="7" t="s">
        <v>18</v>
      </c>
      <c r="H52" s="22">
        <f t="shared" si="0"/>
        <v>459</v>
      </c>
      <c r="I52" s="22">
        <f t="shared" si="1"/>
        <v>306</v>
      </c>
    </row>
    <row r="53" spans="1:9" x14ac:dyDescent="0.25">
      <c r="A53" s="7" t="s">
        <v>13</v>
      </c>
      <c r="B53" s="10">
        <v>350000</v>
      </c>
      <c r="C53" s="6" t="s">
        <v>14</v>
      </c>
      <c r="D53" s="23" t="s">
        <v>53</v>
      </c>
      <c r="E53" s="7" t="s">
        <v>17</v>
      </c>
      <c r="F53" s="9">
        <v>70</v>
      </c>
      <c r="G53" s="7" t="s">
        <v>18</v>
      </c>
      <c r="H53" s="22">
        <f t="shared" si="0"/>
        <v>189</v>
      </c>
      <c r="I53" s="22">
        <f t="shared" si="1"/>
        <v>126</v>
      </c>
    </row>
    <row r="54" spans="1:9" x14ac:dyDescent="0.25">
      <c r="A54" s="7" t="s">
        <v>13</v>
      </c>
      <c r="B54" s="10">
        <v>500000</v>
      </c>
      <c r="C54" s="6" t="s">
        <v>14</v>
      </c>
      <c r="D54" s="23" t="s">
        <v>54</v>
      </c>
      <c r="E54" s="7" t="s">
        <v>17</v>
      </c>
      <c r="F54" s="9">
        <v>35</v>
      </c>
      <c r="G54" s="7" t="s">
        <v>18</v>
      </c>
      <c r="H54" s="22">
        <f t="shared" si="0"/>
        <v>94.5</v>
      </c>
      <c r="I54" s="22">
        <f t="shared" si="1"/>
        <v>63</v>
      </c>
    </row>
    <row r="55" spans="1:9" x14ac:dyDescent="0.25">
      <c r="A55" s="7" t="s">
        <v>13</v>
      </c>
      <c r="B55" s="10">
        <v>1000000</v>
      </c>
      <c r="C55" s="6" t="s">
        <v>14</v>
      </c>
      <c r="D55" s="23" t="s">
        <v>55</v>
      </c>
      <c r="E55" s="7" t="s">
        <v>17</v>
      </c>
      <c r="F55" s="9">
        <v>40</v>
      </c>
      <c r="G55" s="7" t="s">
        <v>18</v>
      </c>
      <c r="H55" s="22">
        <f t="shared" si="0"/>
        <v>108</v>
      </c>
      <c r="I55" s="22">
        <f t="shared" si="1"/>
        <v>72</v>
      </c>
    </row>
    <row r="56" spans="1:9" x14ac:dyDescent="0.25">
      <c r="A56" s="7" t="s">
        <v>13</v>
      </c>
      <c r="B56" s="10">
        <v>500000</v>
      </c>
      <c r="C56" s="6" t="s">
        <v>14</v>
      </c>
      <c r="D56" s="23" t="s">
        <v>56</v>
      </c>
      <c r="E56" s="7" t="s">
        <v>17</v>
      </c>
      <c r="F56" s="9">
        <v>160</v>
      </c>
      <c r="G56" s="7" t="s">
        <v>18</v>
      </c>
      <c r="H56" s="22">
        <f t="shared" si="0"/>
        <v>432</v>
      </c>
      <c r="I56" s="22">
        <f t="shared" si="1"/>
        <v>288</v>
      </c>
    </row>
    <row r="57" spans="1:9" x14ac:dyDescent="0.25">
      <c r="A57" s="7" t="s">
        <v>13</v>
      </c>
      <c r="B57" s="10">
        <v>650000</v>
      </c>
      <c r="C57" s="6" t="s">
        <v>14</v>
      </c>
      <c r="D57" s="23" t="s">
        <v>57</v>
      </c>
      <c r="E57" s="7" t="s">
        <v>17</v>
      </c>
      <c r="F57" s="9">
        <v>230</v>
      </c>
      <c r="G57" s="7" t="s">
        <v>18</v>
      </c>
      <c r="H57" s="22">
        <f t="shared" si="0"/>
        <v>621</v>
      </c>
      <c r="I57" s="22">
        <f t="shared" si="1"/>
        <v>414</v>
      </c>
    </row>
    <row r="58" spans="1:9" x14ac:dyDescent="0.25">
      <c r="A58" s="7" t="s">
        <v>13</v>
      </c>
      <c r="B58" s="10">
        <v>500000</v>
      </c>
      <c r="C58" s="6" t="s">
        <v>14</v>
      </c>
      <c r="D58" s="23" t="s">
        <v>58</v>
      </c>
      <c r="E58" s="7" t="s">
        <v>17</v>
      </c>
      <c r="F58" s="9">
        <v>155</v>
      </c>
      <c r="G58" s="7" t="s">
        <v>18</v>
      </c>
      <c r="H58" s="22">
        <f t="shared" si="0"/>
        <v>418.5</v>
      </c>
      <c r="I58" s="22">
        <f t="shared" si="1"/>
        <v>279</v>
      </c>
    </row>
    <row r="59" spans="1:9" x14ac:dyDescent="0.25">
      <c r="A59" s="7" t="s">
        <v>13</v>
      </c>
      <c r="B59" s="10">
        <v>400000</v>
      </c>
      <c r="C59" s="6" t="s">
        <v>14</v>
      </c>
      <c r="D59" s="23" t="s">
        <v>59</v>
      </c>
      <c r="E59" s="7" t="s">
        <v>17</v>
      </c>
      <c r="F59" s="9">
        <v>40</v>
      </c>
      <c r="G59" s="7" t="s">
        <v>18</v>
      </c>
      <c r="H59" s="22">
        <f t="shared" si="0"/>
        <v>108</v>
      </c>
      <c r="I59" s="22">
        <f t="shared" si="1"/>
        <v>72</v>
      </c>
    </row>
    <row r="61" spans="1:9" x14ac:dyDescent="0.25">
      <c r="A61" s="7" t="s">
        <v>13</v>
      </c>
      <c r="B61" s="10">
        <v>950000</v>
      </c>
      <c r="C61" s="6" t="s">
        <v>14</v>
      </c>
      <c r="D61" s="23" t="s">
        <v>60</v>
      </c>
      <c r="E61" s="7" t="s">
        <v>17</v>
      </c>
      <c r="F61" s="9">
        <v>95</v>
      </c>
      <c r="G61" s="7" t="s">
        <v>18</v>
      </c>
      <c r="H61" s="22">
        <f t="shared" si="0"/>
        <v>256.5</v>
      </c>
      <c r="I61" s="22">
        <f t="shared" si="1"/>
        <v>171</v>
      </c>
    </row>
    <row r="62" spans="1:9" x14ac:dyDescent="0.25">
      <c r="A62" s="7" t="s">
        <v>13</v>
      </c>
      <c r="B62" s="10">
        <v>800000</v>
      </c>
      <c r="C62" s="6" t="s">
        <v>14</v>
      </c>
      <c r="D62" s="23" t="s">
        <v>61</v>
      </c>
      <c r="E62" s="7" t="s">
        <v>17</v>
      </c>
      <c r="F62" s="9">
        <v>120</v>
      </c>
      <c r="G62" s="7" t="s">
        <v>18</v>
      </c>
      <c r="H62" s="22">
        <f t="shared" si="0"/>
        <v>324</v>
      </c>
      <c r="I62" s="22">
        <f t="shared" si="1"/>
        <v>216</v>
      </c>
    </row>
    <row r="63" spans="1:9" x14ac:dyDescent="0.25">
      <c r="A63" s="7" t="s">
        <v>13</v>
      </c>
      <c r="B63" s="10">
        <v>800000</v>
      </c>
      <c r="C63" s="6" t="s">
        <v>14</v>
      </c>
      <c r="D63" s="23" t="s">
        <v>62</v>
      </c>
      <c r="E63" s="7" t="s">
        <v>17</v>
      </c>
      <c r="F63" s="9">
        <v>50</v>
      </c>
      <c r="G63" s="7" t="s">
        <v>18</v>
      </c>
      <c r="H63" s="22">
        <f t="shared" si="0"/>
        <v>135</v>
      </c>
      <c r="I63" s="22">
        <f t="shared" si="1"/>
        <v>90</v>
      </c>
    </row>
    <row r="64" spans="1:9" x14ac:dyDescent="0.25">
      <c r="A64" s="7" t="s">
        <v>13</v>
      </c>
      <c r="B64" s="10">
        <v>800000</v>
      </c>
      <c r="C64" s="6" t="s">
        <v>14</v>
      </c>
      <c r="D64" s="23" t="s">
        <v>63</v>
      </c>
      <c r="E64" s="7" t="s">
        <v>17</v>
      </c>
      <c r="F64" s="9">
        <v>280</v>
      </c>
      <c r="G64" s="7" t="s">
        <v>18</v>
      </c>
      <c r="H64" s="22">
        <f t="shared" si="0"/>
        <v>756</v>
      </c>
      <c r="I64" s="22">
        <f t="shared" si="1"/>
        <v>504</v>
      </c>
    </row>
    <row r="65" spans="1:12" x14ac:dyDescent="0.25">
      <c r="A65" s="7" t="s">
        <v>13</v>
      </c>
      <c r="B65" s="10">
        <v>500000</v>
      </c>
      <c r="C65" s="6" t="s">
        <v>14</v>
      </c>
      <c r="D65" s="23" t="s">
        <v>64</v>
      </c>
      <c r="E65" s="7" t="s">
        <v>17</v>
      </c>
      <c r="F65" s="9">
        <v>61</v>
      </c>
      <c r="G65" s="7" t="s">
        <v>18</v>
      </c>
      <c r="H65" s="22">
        <f t="shared" si="0"/>
        <v>164.7</v>
      </c>
      <c r="I65" s="22">
        <f t="shared" si="1"/>
        <v>109.80000000000001</v>
      </c>
    </row>
    <row r="66" spans="1:12" x14ac:dyDescent="0.25">
      <c r="A66" s="7" t="s">
        <v>13</v>
      </c>
      <c r="B66" s="10">
        <v>1500000</v>
      </c>
      <c r="C66" s="6" t="s">
        <v>14</v>
      </c>
      <c r="D66" s="23" t="s">
        <v>65</v>
      </c>
      <c r="E66" s="7" t="s">
        <v>17</v>
      </c>
      <c r="F66" s="9">
        <v>250</v>
      </c>
      <c r="G66" s="7" t="s">
        <v>18</v>
      </c>
      <c r="H66" s="22">
        <f t="shared" si="0"/>
        <v>675</v>
      </c>
      <c r="I66" s="22">
        <f t="shared" si="1"/>
        <v>450</v>
      </c>
    </row>
    <row r="67" spans="1:12" x14ac:dyDescent="0.25">
      <c r="A67" s="7" t="s">
        <v>13</v>
      </c>
      <c r="B67" s="10">
        <v>1100000</v>
      </c>
      <c r="C67" s="6" t="s">
        <v>14</v>
      </c>
      <c r="D67" s="23" t="s">
        <v>66</v>
      </c>
      <c r="E67" s="7" t="s">
        <v>17</v>
      </c>
      <c r="F67" s="9">
        <v>200</v>
      </c>
      <c r="G67" s="7" t="s">
        <v>18</v>
      </c>
      <c r="H67" s="22">
        <f t="shared" si="0"/>
        <v>540</v>
      </c>
      <c r="I67" s="22">
        <f t="shared" si="1"/>
        <v>360</v>
      </c>
    </row>
    <row r="68" spans="1:12" x14ac:dyDescent="0.25">
      <c r="A68" s="7" t="s">
        <v>13</v>
      </c>
      <c r="B68" s="10">
        <v>5000000</v>
      </c>
      <c r="C68" s="6" t="s">
        <v>14</v>
      </c>
      <c r="D68" s="23" t="s">
        <v>14</v>
      </c>
      <c r="E68" s="7" t="s">
        <v>17</v>
      </c>
      <c r="F68" s="9">
        <v>450</v>
      </c>
      <c r="G68" s="7" t="s">
        <v>18</v>
      </c>
      <c r="H68" s="22">
        <f t="shared" si="0"/>
        <v>1215</v>
      </c>
      <c r="I68" s="22">
        <f t="shared" si="1"/>
        <v>810</v>
      </c>
    </row>
    <row r="69" spans="1:12" ht="38.25" x14ac:dyDescent="0.25">
      <c r="A69" s="7" t="s">
        <v>13</v>
      </c>
      <c r="B69" s="10">
        <v>11855327</v>
      </c>
      <c r="C69" s="6" t="s">
        <v>14</v>
      </c>
      <c r="D69" s="29" t="s">
        <v>67</v>
      </c>
      <c r="E69" s="7" t="s">
        <v>17</v>
      </c>
      <c r="F69" s="9">
        <v>1852</v>
      </c>
      <c r="G69" s="7" t="s">
        <v>18</v>
      </c>
      <c r="H69" s="22">
        <f t="shared" si="0"/>
        <v>5000.3999999999996</v>
      </c>
      <c r="I69" s="22">
        <f t="shared" si="1"/>
        <v>3333.6000000000004</v>
      </c>
    </row>
    <row r="70" spans="1:12" s="24" customFormat="1" x14ac:dyDescent="0.25">
      <c r="B70" s="25">
        <f>SUM(B18:B69)</f>
        <v>63405327</v>
      </c>
      <c r="C70" s="26"/>
      <c r="D70" s="26"/>
      <c r="E70" s="26"/>
      <c r="F70" s="27">
        <f>SUM(F18:F69)</f>
        <v>10017</v>
      </c>
      <c r="G70" s="26"/>
      <c r="H70" s="27">
        <f>SUM(H18:H69)</f>
        <v>27045.9</v>
      </c>
      <c r="I70" s="27">
        <f>SUM(I18:I69)</f>
        <v>18030.599999999999</v>
      </c>
      <c r="L70" s="28"/>
    </row>
  </sheetData>
  <mergeCells count="9">
    <mergeCell ref="B2:F5"/>
    <mergeCell ref="A7:I7"/>
    <mergeCell ref="A10:I10"/>
    <mergeCell ref="A11:I11"/>
    <mergeCell ref="A15:A16"/>
    <mergeCell ref="B15:B16"/>
    <mergeCell ref="C15:E15"/>
    <mergeCell ref="F15:G16"/>
    <mergeCell ref="H15:I15"/>
  </mergeCells>
  <pageMargins left="0.98425196850393704" right="0.98425196850393704" top="0.74803149606299213" bottom="0.74803149606299213" header="0.31496062992125984" footer="0.31496062992125984"/>
  <pageSetup scale="83" fitToHeight="0" orientation="landscape" r:id="rId1"/>
  <rowBreaks count="2" manualBreakCount="2">
    <brk id="37" max="8" man="1"/>
    <brk id="59" max="8" man="1"/>
  </rowBreaks>
  <ignoredErrors>
    <ignoredError sqref="H61:I69 H18:I37 H39:I5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211A-6FDE-466C-8619-29CB1F51C99B}">
  <sheetPr>
    <tabColor theme="5" tint="-0.249977111117893"/>
    <pageSetUpPr fitToPage="1"/>
  </sheetPr>
  <dimension ref="A1:I48"/>
  <sheetViews>
    <sheetView view="pageBreakPreview" zoomScale="110" zoomScaleNormal="100" zoomScaleSheetLayoutView="110" workbookViewId="0">
      <pane xSplit="1" ySplit="12" topLeftCell="B13" activePane="bottomRight" state="frozen"/>
      <selection activeCell="B117" sqref="B117"/>
      <selection pane="topRight" activeCell="B117" sqref="B117"/>
      <selection pane="bottomLeft" activeCell="B117" sqref="B117"/>
      <selection pane="bottomRight" activeCell="A37" sqref="A37"/>
    </sheetView>
  </sheetViews>
  <sheetFormatPr baseColWidth="10" defaultColWidth="11.42578125" defaultRowHeight="15" x14ac:dyDescent="0.25"/>
  <cols>
    <col min="1" max="1" width="38.42578125" style="1" customWidth="1"/>
    <col min="2" max="2" width="18.42578125" style="42" customWidth="1"/>
    <col min="3" max="3" width="19.42578125" style="1" bestFit="1" customWidth="1"/>
    <col min="4" max="4" width="24.7109375" style="1" customWidth="1"/>
    <col min="5" max="5" width="13.140625" style="1" customWidth="1"/>
    <col min="6" max="6" width="16.140625" style="1" customWidth="1"/>
    <col min="7" max="7" width="14" style="1" customWidth="1"/>
    <col min="8" max="8" width="8" style="1" bestFit="1" customWidth="1"/>
    <col min="9" max="9" width="8.42578125" style="1" bestFit="1" customWidth="1"/>
    <col min="10" max="16384" width="11.42578125" style="1"/>
  </cols>
  <sheetData>
    <row r="1" spans="1:9" customFormat="1" ht="3" customHeight="1" x14ac:dyDescent="0.25">
      <c r="A1" s="56"/>
      <c r="B1" s="66"/>
      <c r="C1" s="56"/>
      <c r="D1" s="56"/>
      <c r="E1" s="56"/>
      <c r="F1" s="56"/>
      <c r="G1" s="67"/>
      <c r="H1" s="67"/>
      <c r="I1" s="67"/>
    </row>
    <row r="2" spans="1:9" customFormat="1" ht="18.75" customHeight="1" x14ac:dyDescent="0.25">
      <c r="A2" s="96"/>
      <c r="B2" s="99" t="s">
        <v>70</v>
      </c>
      <c r="C2" s="100"/>
      <c r="D2" s="100"/>
      <c r="E2" s="100"/>
      <c r="F2" s="68" t="s">
        <v>80</v>
      </c>
      <c r="G2" s="69"/>
      <c r="H2" s="69"/>
      <c r="I2" s="70"/>
    </row>
    <row r="3" spans="1:9" customFormat="1" ht="15" customHeight="1" x14ac:dyDescent="0.25">
      <c r="A3" s="97"/>
      <c r="B3" s="101"/>
      <c r="C3" s="102"/>
      <c r="D3" s="102"/>
      <c r="E3" s="102"/>
      <c r="F3" s="105" t="s">
        <v>88</v>
      </c>
      <c r="G3" s="106"/>
      <c r="H3" s="106"/>
      <c r="I3" s="107"/>
    </row>
    <row r="4" spans="1:9" customFormat="1" ht="15" customHeight="1" x14ac:dyDescent="0.25">
      <c r="A4" s="97"/>
      <c r="B4" s="101"/>
      <c r="C4" s="102"/>
      <c r="D4" s="102"/>
      <c r="E4" s="102"/>
      <c r="F4" s="105"/>
      <c r="G4" s="106"/>
      <c r="H4" s="106"/>
      <c r="I4" s="107"/>
    </row>
    <row r="5" spans="1:9" customFormat="1" ht="15" customHeight="1" x14ac:dyDescent="0.25">
      <c r="A5" s="98"/>
      <c r="B5" s="103"/>
      <c r="C5" s="104"/>
      <c r="D5" s="104"/>
      <c r="E5" s="104"/>
      <c r="F5" s="71" t="s">
        <v>93</v>
      </c>
      <c r="G5" s="72"/>
      <c r="H5" s="72"/>
      <c r="I5" s="73"/>
    </row>
    <row r="6" spans="1:9" ht="4.5" customHeight="1" x14ac:dyDescent="0.35">
      <c r="A6" s="74"/>
      <c r="B6" s="75"/>
      <c r="C6" s="76"/>
      <c r="D6" s="77"/>
      <c r="E6" s="78"/>
      <c r="F6" s="79"/>
      <c r="G6" s="80"/>
      <c r="H6" s="81"/>
      <c r="I6" s="74"/>
    </row>
    <row r="7" spans="1:9" x14ac:dyDescent="0.3">
      <c r="A7" s="108" t="s">
        <v>77</v>
      </c>
      <c r="B7" s="108"/>
      <c r="C7" s="108"/>
      <c r="D7" s="108"/>
      <c r="E7" s="108"/>
      <c r="F7" s="108"/>
      <c r="G7" s="108"/>
      <c r="H7" s="108"/>
      <c r="I7" s="108"/>
    </row>
    <row r="8" spans="1:9" x14ac:dyDescent="0.25">
      <c r="A8" s="109" t="s">
        <v>87</v>
      </c>
      <c r="B8" s="109"/>
      <c r="C8" s="109"/>
      <c r="D8" s="109"/>
      <c r="E8" s="109"/>
      <c r="F8" s="109"/>
      <c r="G8" s="109"/>
      <c r="H8" s="109"/>
      <c r="I8" s="109"/>
    </row>
    <row r="9" spans="1:9" ht="14.25" customHeight="1" x14ac:dyDescent="0.25">
      <c r="A9" s="43"/>
      <c r="B9" s="44"/>
      <c r="C9" s="43"/>
      <c r="D9" s="45"/>
      <c r="E9" s="45"/>
      <c r="F9" s="61" t="s">
        <v>90</v>
      </c>
      <c r="G9" s="110">
        <v>46697019</v>
      </c>
      <c r="H9" s="110"/>
      <c r="I9" s="110"/>
    </row>
    <row r="10" spans="1:9" ht="14.25" customHeight="1" x14ac:dyDescent="0.25">
      <c r="A10" s="43"/>
      <c r="B10" s="44"/>
      <c r="C10" s="43"/>
      <c r="D10" s="45"/>
      <c r="E10" s="45"/>
      <c r="F10" s="61" t="s">
        <v>89</v>
      </c>
      <c r="G10" s="110">
        <v>47795084</v>
      </c>
      <c r="H10" s="110"/>
      <c r="I10" s="110"/>
    </row>
    <row r="11" spans="1:9" ht="13.5" customHeight="1" x14ac:dyDescent="0.25">
      <c r="A11" s="111" t="s">
        <v>10</v>
      </c>
      <c r="B11" s="111" t="s">
        <v>9</v>
      </c>
      <c r="C11" s="112" t="s">
        <v>8</v>
      </c>
      <c r="D11" s="112"/>
      <c r="E11" s="112"/>
      <c r="F11" s="112" t="s">
        <v>3</v>
      </c>
      <c r="G11" s="112"/>
      <c r="H11" s="111" t="s">
        <v>4</v>
      </c>
      <c r="I11" s="111"/>
    </row>
    <row r="12" spans="1:9" ht="38.25" x14ac:dyDescent="0.25">
      <c r="A12" s="111"/>
      <c r="B12" s="111"/>
      <c r="C12" s="82" t="s">
        <v>0</v>
      </c>
      <c r="D12" s="82" t="s">
        <v>1</v>
      </c>
      <c r="E12" s="82" t="s">
        <v>2</v>
      </c>
      <c r="F12" s="82" t="s">
        <v>75</v>
      </c>
      <c r="G12" s="82" t="s">
        <v>76</v>
      </c>
      <c r="H12" s="82" t="s">
        <v>6</v>
      </c>
      <c r="I12" s="83" t="s">
        <v>7</v>
      </c>
    </row>
    <row r="13" spans="1:9" ht="63.75" x14ac:dyDescent="0.25">
      <c r="A13" s="46" t="s">
        <v>170</v>
      </c>
      <c r="B13" s="60">
        <v>20316520.739999998</v>
      </c>
      <c r="C13" s="48" t="s">
        <v>14</v>
      </c>
      <c r="D13" s="48" t="s">
        <v>31</v>
      </c>
      <c r="E13" s="48" t="s">
        <v>146</v>
      </c>
      <c r="F13" s="48" t="s">
        <v>181</v>
      </c>
      <c r="G13" s="59">
        <v>1874.5</v>
      </c>
      <c r="H13" s="48">
        <v>7</v>
      </c>
      <c r="I13" s="48">
        <v>10</v>
      </c>
    </row>
    <row r="14" spans="1:9" ht="63.75" x14ac:dyDescent="0.25">
      <c r="A14" s="46" t="s">
        <v>171</v>
      </c>
      <c r="B14" s="60">
        <v>438323.02</v>
      </c>
      <c r="C14" s="48" t="s">
        <v>14</v>
      </c>
      <c r="D14" s="48" t="s">
        <v>182</v>
      </c>
      <c r="E14" s="48" t="s">
        <v>182</v>
      </c>
      <c r="F14" s="48" t="s">
        <v>181</v>
      </c>
      <c r="G14" s="59">
        <v>121.6</v>
      </c>
      <c r="H14" s="48">
        <v>10</v>
      </c>
      <c r="I14" s="48">
        <v>7</v>
      </c>
    </row>
    <row r="15" spans="1:9" ht="76.5" x14ac:dyDescent="0.25">
      <c r="A15" s="46" t="s">
        <v>172</v>
      </c>
      <c r="B15" s="60">
        <v>2684386.79</v>
      </c>
      <c r="C15" s="48" t="s">
        <v>14</v>
      </c>
      <c r="D15" s="48" t="s">
        <v>183</v>
      </c>
      <c r="E15" s="48" t="s">
        <v>184</v>
      </c>
      <c r="F15" s="48" t="s">
        <v>181</v>
      </c>
      <c r="G15" s="59">
        <v>2768.57</v>
      </c>
      <c r="H15" s="48">
        <v>42</v>
      </c>
      <c r="I15" s="48">
        <v>30</v>
      </c>
    </row>
    <row r="16" spans="1:9" ht="63.75" x14ac:dyDescent="0.25">
      <c r="A16" s="46" t="s">
        <v>173</v>
      </c>
      <c r="B16" s="60">
        <v>403290.34</v>
      </c>
      <c r="C16" s="48" t="s">
        <v>14</v>
      </c>
      <c r="D16" s="48" t="s">
        <v>185</v>
      </c>
      <c r="E16" s="48" t="s">
        <v>186</v>
      </c>
      <c r="F16" s="48" t="s">
        <v>181</v>
      </c>
      <c r="G16" s="59">
        <v>370</v>
      </c>
      <c r="H16" s="48">
        <v>5</v>
      </c>
      <c r="I16" s="48">
        <v>3</v>
      </c>
    </row>
    <row r="17" spans="1:9" ht="38.25" x14ac:dyDescent="0.25">
      <c r="A17" s="46" t="s">
        <v>174</v>
      </c>
      <c r="B17" s="60">
        <v>1237409.7</v>
      </c>
      <c r="C17" s="48" t="s">
        <v>14</v>
      </c>
      <c r="D17" s="48" t="s">
        <v>185</v>
      </c>
      <c r="E17" s="48" t="s">
        <v>187</v>
      </c>
      <c r="F17" s="48" t="s">
        <v>181</v>
      </c>
      <c r="G17" s="59">
        <v>450</v>
      </c>
      <c r="H17" s="48">
        <v>6</v>
      </c>
      <c r="I17" s="48">
        <v>4</v>
      </c>
    </row>
    <row r="18" spans="1:9" ht="38.25" x14ac:dyDescent="0.25">
      <c r="A18" s="46" t="s">
        <v>175</v>
      </c>
      <c r="B18" s="60">
        <v>421911.51</v>
      </c>
      <c r="C18" s="48" t="s">
        <v>14</v>
      </c>
      <c r="D18" s="48" t="s">
        <v>185</v>
      </c>
      <c r="E18" s="48" t="s">
        <v>185</v>
      </c>
      <c r="F18" s="48" t="s">
        <v>181</v>
      </c>
      <c r="G18" s="59">
        <v>250</v>
      </c>
      <c r="H18" s="48">
        <v>3</v>
      </c>
      <c r="I18" s="48">
        <v>2</v>
      </c>
    </row>
    <row r="19" spans="1:9" ht="51" x14ac:dyDescent="0.25">
      <c r="A19" s="46" t="s">
        <v>176</v>
      </c>
      <c r="B19" s="60">
        <v>3433100.5</v>
      </c>
      <c r="C19" s="48" t="s">
        <v>14</v>
      </c>
      <c r="D19" s="48" t="s">
        <v>185</v>
      </c>
      <c r="E19" s="48" t="s">
        <v>185</v>
      </c>
      <c r="F19" s="48" t="s">
        <v>181</v>
      </c>
      <c r="G19" s="59">
        <v>824.72</v>
      </c>
      <c r="H19" s="48">
        <v>12</v>
      </c>
      <c r="I19" s="48">
        <v>8</v>
      </c>
    </row>
    <row r="20" spans="1:9" ht="38.25" x14ac:dyDescent="0.25">
      <c r="A20" s="46" t="s">
        <v>177</v>
      </c>
      <c r="B20" s="60">
        <v>2259824.88</v>
      </c>
      <c r="C20" s="48" t="s">
        <v>14</v>
      </c>
      <c r="D20" s="48" t="s">
        <v>185</v>
      </c>
      <c r="E20" s="48" t="s">
        <v>187</v>
      </c>
      <c r="F20" s="48" t="s">
        <v>181</v>
      </c>
      <c r="G20" s="59">
        <v>471.12</v>
      </c>
      <c r="H20" s="48">
        <v>6</v>
      </c>
      <c r="I20" s="48">
        <v>4</v>
      </c>
    </row>
    <row r="21" spans="1:9" ht="25.5" x14ac:dyDescent="0.25">
      <c r="A21" s="46" t="s">
        <v>178</v>
      </c>
      <c r="B21" s="60">
        <v>195000</v>
      </c>
      <c r="C21" s="48" t="s">
        <v>14</v>
      </c>
      <c r="D21" s="48" t="s">
        <v>66</v>
      </c>
      <c r="E21" s="48" t="s">
        <v>188</v>
      </c>
      <c r="F21" s="48" t="s">
        <v>189</v>
      </c>
      <c r="G21" s="59">
        <v>3</v>
      </c>
      <c r="H21" s="48">
        <v>7</v>
      </c>
      <c r="I21" s="48">
        <v>5</v>
      </c>
    </row>
    <row r="22" spans="1:9" ht="38.25" x14ac:dyDescent="0.25">
      <c r="A22" s="46" t="s">
        <v>179</v>
      </c>
      <c r="B22" s="60">
        <v>195000</v>
      </c>
      <c r="C22" s="48" t="s">
        <v>14</v>
      </c>
      <c r="D22" s="48" t="s">
        <v>182</v>
      </c>
      <c r="E22" s="48" t="s">
        <v>182</v>
      </c>
      <c r="F22" s="48" t="s">
        <v>189</v>
      </c>
      <c r="G22" s="59">
        <v>3</v>
      </c>
      <c r="H22" s="48">
        <v>7</v>
      </c>
      <c r="I22" s="48">
        <v>5</v>
      </c>
    </row>
    <row r="23" spans="1:9" ht="51" x14ac:dyDescent="0.25">
      <c r="A23" s="46" t="s">
        <v>180</v>
      </c>
      <c r="B23" s="60">
        <v>1100000</v>
      </c>
      <c r="C23" s="48" t="s">
        <v>14</v>
      </c>
      <c r="D23" s="48" t="s">
        <v>182</v>
      </c>
      <c r="E23" s="48" t="s">
        <v>182</v>
      </c>
      <c r="F23" s="48" t="s">
        <v>145</v>
      </c>
      <c r="G23" s="59">
        <v>1303.4000000000001</v>
      </c>
      <c r="H23" s="48">
        <v>10</v>
      </c>
      <c r="I23" s="48">
        <v>7</v>
      </c>
    </row>
    <row r="24" spans="1:9" x14ac:dyDescent="0.25">
      <c r="A24" s="46"/>
      <c r="B24" s="60"/>
      <c r="C24" s="48"/>
      <c r="D24" s="48"/>
      <c r="E24" s="48"/>
      <c r="F24" s="48"/>
      <c r="G24" s="59"/>
      <c r="H24" s="48"/>
      <c r="I24" s="48"/>
    </row>
    <row r="25" spans="1:9" x14ac:dyDescent="0.25">
      <c r="A25" s="46"/>
      <c r="B25" s="60"/>
      <c r="C25" s="48"/>
      <c r="D25" s="48"/>
      <c r="E25" s="48"/>
      <c r="F25" s="48"/>
      <c r="G25" s="59"/>
      <c r="H25" s="48"/>
      <c r="I25" s="48"/>
    </row>
    <row r="26" spans="1:9" x14ac:dyDescent="0.25">
      <c r="A26" s="46"/>
      <c r="B26" s="47"/>
      <c r="C26" s="48"/>
      <c r="D26" s="48"/>
      <c r="E26" s="48"/>
      <c r="F26" s="48"/>
      <c r="G26" s="48"/>
      <c r="H26" s="48"/>
      <c r="I26" s="48"/>
    </row>
    <row r="27" spans="1:9" x14ac:dyDescent="0.3">
      <c r="A27" s="51" t="s">
        <v>78</v>
      </c>
      <c r="B27" s="49">
        <f>SUM(B13:B26)</f>
        <v>32684767.479999997</v>
      </c>
      <c r="C27" s="49"/>
      <c r="D27" s="49"/>
      <c r="E27" s="49"/>
      <c r="F27" s="49"/>
      <c r="G27" s="49"/>
      <c r="H27" s="50">
        <f>SUM(H13:H26)</f>
        <v>115</v>
      </c>
      <c r="I27" s="50">
        <f>SUM(I13:I26)</f>
        <v>85</v>
      </c>
    </row>
    <row r="29" spans="1:9" ht="76.5" x14ac:dyDescent="0.25">
      <c r="A29" s="46" t="s">
        <v>190</v>
      </c>
      <c r="B29" s="60">
        <v>1433852.39</v>
      </c>
      <c r="C29" s="48"/>
      <c r="D29" s="48"/>
      <c r="E29" s="48"/>
      <c r="F29" s="48"/>
      <c r="G29" s="48"/>
      <c r="H29" s="48"/>
      <c r="I29" s="48"/>
    </row>
    <row r="30" spans="1:9" x14ac:dyDescent="0.25">
      <c r="A30" s="46"/>
      <c r="B30" s="47"/>
      <c r="C30" s="48"/>
      <c r="D30" s="48"/>
      <c r="E30" s="48"/>
      <c r="F30" s="48"/>
      <c r="G30" s="48"/>
      <c r="H30" s="48"/>
      <c r="I30" s="48"/>
    </row>
    <row r="31" spans="1:9" x14ac:dyDescent="0.3">
      <c r="A31" s="51" t="s">
        <v>79</v>
      </c>
      <c r="B31" s="49">
        <f>SUM(B29:B30)</f>
        <v>1433852.39</v>
      </c>
      <c r="C31" s="49"/>
      <c r="D31" s="49"/>
      <c r="E31" s="49"/>
      <c r="F31" s="49"/>
      <c r="G31" s="49"/>
      <c r="H31" s="50"/>
      <c r="I31" s="50"/>
    </row>
    <row r="33" spans="1:9" x14ac:dyDescent="0.3">
      <c r="A33" s="58" t="s">
        <v>82</v>
      </c>
      <c r="B33" s="52">
        <f>+B27+B31</f>
        <v>34118619.869999997</v>
      </c>
      <c r="C33" s="42"/>
      <c r="D33" s="5"/>
    </row>
    <row r="34" spans="1:9" x14ac:dyDescent="0.25">
      <c r="C34" s="54"/>
    </row>
    <row r="35" spans="1:9" x14ac:dyDescent="0.3">
      <c r="A35" s="51" t="s">
        <v>91</v>
      </c>
      <c r="B35" s="49">
        <v>28181860</v>
      </c>
      <c r="C35" s="49"/>
      <c r="D35" s="49"/>
      <c r="E35" s="49"/>
      <c r="F35" s="49"/>
      <c r="G35" s="49"/>
      <c r="H35" s="50"/>
      <c r="I35" s="50"/>
    </row>
    <row r="36" spans="1:9" ht="27.75" customHeight="1" x14ac:dyDescent="0.25"/>
    <row r="37" spans="1:9" x14ac:dyDescent="0.25">
      <c r="A37" s="53" t="s">
        <v>81</v>
      </c>
    </row>
    <row r="39" spans="1:9" x14ac:dyDescent="0.25">
      <c r="G39" s="54"/>
    </row>
    <row r="40" spans="1:9" x14ac:dyDescent="0.25">
      <c r="G40" s="54"/>
    </row>
    <row r="41" spans="1:9" x14ac:dyDescent="0.25">
      <c r="G41" s="54"/>
    </row>
    <row r="42" spans="1:9" x14ac:dyDescent="0.25">
      <c r="G42" s="54"/>
    </row>
    <row r="43" spans="1:9" x14ac:dyDescent="0.25">
      <c r="G43" s="54"/>
    </row>
    <row r="44" spans="1:9" x14ac:dyDescent="0.25">
      <c r="G44" s="54"/>
    </row>
    <row r="46" spans="1:9" x14ac:dyDescent="0.25">
      <c r="G46" s="54"/>
    </row>
    <row r="48" spans="1:9" x14ac:dyDescent="0.25">
      <c r="G48" s="42"/>
    </row>
  </sheetData>
  <mergeCells count="12">
    <mergeCell ref="G10:I10"/>
    <mergeCell ref="G9:I9"/>
    <mergeCell ref="A11:A12"/>
    <mergeCell ref="B11:B12"/>
    <mergeCell ref="C11:E11"/>
    <mergeCell ref="F11:G11"/>
    <mergeCell ref="H11:I11"/>
    <mergeCell ref="A2:A5"/>
    <mergeCell ref="B2:E5"/>
    <mergeCell ref="F3:I4"/>
    <mergeCell ref="A7:I7"/>
    <mergeCell ref="A8:I8"/>
  </mergeCells>
  <pageMargins left="0.98425196850393704" right="0.98425196850393704" top="0.74803149606299213" bottom="0.74803149606299213" header="0.31496062992125984" footer="0.31496062992125984"/>
  <pageSetup scale="71" fitToHeight="0" orientation="landscape" r:id="rId1"/>
  <rowBreaks count="1" manualBreakCount="1">
    <brk id="37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7D61C-4FBA-494F-AFC7-0F250BAE031A}">
  <sheetPr>
    <tabColor theme="5" tint="-0.249977111117893"/>
    <pageSetUpPr fitToPage="1"/>
  </sheetPr>
  <dimension ref="A1:I67"/>
  <sheetViews>
    <sheetView tabSelected="1" view="pageBreakPreview" zoomScaleNormal="100" zoomScaleSheetLayoutView="100" workbookViewId="0">
      <pane xSplit="1" ySplit="11" topLeftCell="B19" activePane="bottomRight" state="frozen"/>
      <selection activeCell="B117" sqref="B117"/>
      <selection pane="topRight" activeCell="B117" sqref="B117"/>
      <selection pane="bottomLeft" activeCell="B117" sqref="B117"/>
      <selection pane="bottomRight" activeCell="D22" sqref="D22"/>
    </sheetView>
  </sheetViews>
  <sheetFormatPr baseColWidth="10" defaultColWidth="11.42578125" defaultRowHeight="12.75" x14ac:dyDescent="0.25"/>
  <cols>
    <col min="1" max="1" width="38.42578125" style="55" customWidth="1"/>
    <col min="2" max="2" width="16.85546875" style="57" bestFit="1" customWidth="1"/>
    <col min="3" max="3" width="12.42578125" style="55" bestFit="1" customWidth="1"/>
    <col min="4" max="4" width="24.7109375" style="55" customWidth="1"/>
    <col min="5" max="5" width="13.140625" style="55" customWidth="1"/>
    <col min="6" max="6" width="16.140625" style="55" customWidth="1"/>
    <col min="7" max="7" width="14" style="55" customWidth="1"/>
    <col min="8" max="9" width="8.42578125" style="55" bestFit="1" customWidth="1"/>
    <col min="10" max="16384" width="11.42578125" style="55"/>
  </cols>
  <sheetData>
    <row r="1" spans="1:9" s="56" customFormat="1" ht="3" customHeight="1" x14ac:dyDescent="0.25">
      <c r="B1" s="66"/>
      <c r="G1" s="67"/>
      <c r="H1" s="67"/>
      <c r="I1" s="67"/>
    </row>
    <row r="2" spans="1:9" s="56" customFormat="1" ht="18.75" customHeight="1" x14ac:dyDescent="0.25">
      <c r="A2" s="96"/>
      <c r="B2" s="99" t="s">
        <v>70</v>
      </c>
      <c r="C2" s="100"/>
      <c r="D2" s="100"/>
      <c r="E2" s="100"/>
      <c r="F2" s="68" t="s">
        <v>80</v>
      </c>
      <c r="G2" s="69"/>
      <c r="H2" s="69"/>
      <c r="I2" s="70"/>
    </row>
    <row r="3" spans="1:9" s="56" customFormat="1" ht="15" customHeight="1" x14ac:dyDescent="0.25">
      <c r="A3" s="97"/>
      <c r="B3" s="101"/>
      <c r="C3" s="102"/>
      <c r="D3" s="102"/>
      <c r="E3" s="102"/>
      <c r="F3" s="105" t="s">
        <v>88</v>
      </c>
      <c r="G3" s="106"/>
      <c r="H3" s="106"/>
      <c r="I3" s="107"/>
    </row>
    <row r="4" spans="1:9" s="56" customFormat="1" ht="15" customHeight="1" x14ac:dyDescent="0.25">
      <c r="A4" s="97"/>
      <c r="B4" s="101"/>
      <c r="C4" s="102"/>
      <c r="D4" s="102"/>
      <c r="E4" s="102"/>
      <c r="F4" s="105"/>
      <c r="G4" s="106"/>
      <c r="H4" s="106"/>
      <c r="I4" s="107"/>
    </row>
    <row r="5" spans="1:9" s="56" customFormat="1" ht="15" customHeight="1" x14ac:dyDescent="0.25">
      <c r="A5" s="98"/>
      <c r="B5" s="103"/>
      <c r="C5" s="104"/>
      <c r="D5" s="104"/>
      <c r="E5" s="104"/>
      <c r="F5" s="71" t="s">
        <v>93</v>
      </c>
      <c r="G5" s="72"/>
      <c r="H5" s="72"/>
      <c r="I5" s="73"/>
    </row>
    <row r="6" spans="1:9" ht="4.5" customHeight="1" x14ac:dyDescent="0.35">
      <c r="A6" s="74"/>
      <c r="B6" s="75"/>
      <c r="C6" s="76"/>
      <c r="D6" s="77"/>
      <c r="E6" s="78"/>
      <c r="F6" s="79"/>
      <c r="G6" s="80"/>
      <c r="H6" s="81"/>
      <c r="I6" s="74"/>
    </row>
    <row r="7" spans="1:9" ht="15" x14ac:dyDescent="0.3">
      <c r="A7" s="108" t="s">
        <v>72</v>
      </c>
      <c r="B7" s="108"/>
      <c r="C7" s="108"/>
      <c r="D7" s="108"/>
      <c r="E7" s="108"/>
      <c r="F7" s="108"/>
      <c r="G7" s="108"/>
      <c r="H7" s="108"/>
      <c r="I7" s="108"/>
    </row>
    <row r="8" spans="1:9" x14ac:dyDescent="0.25">
      <c r="A8" s="109" t="s">
        <v>87</v>
      </c>
      <c r="B8" s="109"/>
      <c r="C8" s="109"/>
      <c r="D8" s="109"/>
      <c r="E8" s="109"/>
      <c r="F8" s="109"/>
      <c r="G8" s="109"/>
      <c r="H8" s="109"/>
      <c r="I8" s="109"/>
    </row>
    <row r="9" spans="1:9" ht="14.25" customHeight="1" x14ac:dyDescent="0.25">
      <c r="A9" s="43"/>
      <c r="B9" s="44"/>
      <c r="C9" s="43"/>
      <c r="D9" s="45"/>
      <c r="E9" s="45"/>
      <c r="F9" s="61" t="s">
        <v>5</v>
      </c>
      <c r="G9" s="110">
        <v>111521861.5</v>
      </c>
      <c r="H9" s="110"/>
      <c r="I9" s="110"/>
    </row>
    <row r="10" spans="1:9" ht="13.5" customHeight="1" x14ac:dyDescent="0.25">
      <c r="A10" s="111" t="s">
        <v>10</v>
      </c>
      <c r="B10" s="111" t="s">
        <v>9</v>
      </c>
      <c r="C10" s="112" t="s">
        <v>8</v>
      </c>
      <c r="D10" s="112"/>
      <c r="E10" s="112"/>
      <c r="F10" s="112" t="s">
        <v>3</v>
      </c>
      <c r="G10" s="112"/>
      <c r="H10" s="111" t="s">
        <v>4</v>
      </c>
      <c r="I10" s="111"/>
    </row>
    <row r="11" spans="1:9" ht="38.25" x14ac:dyDescent="0.25">
      <c r="A11" s="111"/>
      <c r="B11" s="111"/>
      <c r="C11" s="82" t="s">
        <v>0</v>
      </c>
      <c r="D11" s="82" t="s">
        <v>1</v>
      </c>
      <c r="E11" s="82" t="s">
        <v>2</v>
      </c>
      <c r="F11" s="82" t="s">
        <v>75</v>
      </c>
      <c r="G11" s="82" t="s">
        <v>76</v>
      </c>
      <c r="H11" s="82" t="s">
        <v>6</v>
      </c>
      <c r="I11" s="83" t="s">
        <v>7</v>
      </c>
    </row>
    <row r="12" spans="1:9" ht="76.5" x14ac:dyDescent="0.25">
      <c r="A12" s="46" t="s">
        <v>92</v>
      </c>
      <c r="B12" s="62">
        <v>3345655.85</v>
      </c>
      <c r="C12" s="48" t="s">
        <v>14</v>
      </c>
      <c r="D12" s="48" t="s">
        <v>84</v>
      </c>
      <c r="E12" s="48" t="s">
        <v>84</v>
      </c>
      <c r="F12" s="48" t="s">
        <v>83</v>
      </c>
      <c r="G12" s="48">
        <v>198</v>
      </c>
      <c r="H12" s="63">
        <v>6</v>
      </c>
      <c r="I12" s="63">
        <v>12</v>
      </c>
    </row>
    <row r="13" spans="1:9" ht="25.5" x14ac:dyDescent="0.25">
      <c r="A13" s="46" t="s">
        <v>94</v>
      </c>
      <c r="B13" s="62">
        <v>342994.89</v>
      </c>
      <c r="C13" s="48" t="s">
        <v>14</v>
      </c>
      <c r="D13" s="48" t="s">
        <v>31</v>
      </c>
      <c r="E13" s="48" t="s">
        <v>141</v>
      </c>
      <c r="F13" s="48" t="s">
        <v>142</v>
      </c>
      <c r="G13" s="48">
        <v>3</v>
      </c>
      <c r="H13" s="63">
        <v>2</v>
      </c>
      <c r="I13" s="63">
        <v>1</v>
      </c>
    </row>
    <row r="14" spans="1:9" ht="38.25" x14ac:dyDescent="0.25">
      <c r="A14" s="46" t="s">
        <v>95</v>
      </c>
      <c r="B14" s="62">
        <v>228663.26</v>
      </c>
      <c r="C14" s="48" t="s">
        <v>14</v>
      </c>
      <c r="D14" s="48" t="s">
        <v>31</v>
      </c>
      <c r="E14" s="48" t="s">
        <v>143</v>
      </c>
      <c r="F14" s="48" t="s">
        <v>142</v>
      </c>
      <c r="G14" s="48">
        <v>2</v>
      </c>
      <c r="H14" s="63">
        <v>1</v>
      </c>
      <c r="I14" s="63">
        <v>1</v>
      </c>
    </row>
    <row r="15" spans="1:9" ht="38.25" x14ac:dyDescent="0.25">
      <c r="A15" s="46" t="s">
        <v>96</v>
      </c>
      <c r="B15" s="62">
        <v>228663.26</v>
      </c>
      <c r="C15" s="48" t="s">
        <v>14</v>
      </c>
      <c r="D15" s="48" t="s">
        <v>31</v>
      </c>
      <c r="E15" s="48" t="s">
        <v>144</v>
      </c>
      <c r="F15" s="48" t="s">
        <v>142</v>
      </c>
      <c r="G15" s="48">
        <v>2</v>
      </c>
      <c r="H15" s="63">
        <v>1</v>
      </c>
      <c r="I15" s="63">
        <v>1</v>
      </c>
    </row>
    <row r="16" spans="1:9" ht="25.5" x14ac:dyDescent="0.25">
      <c r="A16" s="46" t="s">
        <v>97</v>
      </c>
      <c r="B16" s="62">
        <v>502521</v>
      </c>
      <c r="C16" s="48" t="s">
        <v>14</v>
      </c>
      <c r="D16" s="48" t="s">
        <v>31</v>
      </c>
      <c r="E16" s="48" t="s">
        <v>141</v>
      </c>
      <c r="F16" s="48" t="s">
        <v>145</v>
      </c>
      <c r="G16" s="48">
        <v>150</v>
      </c>
      <c r="H16" s="63">
        <v>3</v>
      </c>
      <c r="I16" s="63">
        <v>2</v>
      </c>
    </row>
    <row r="17" spans="1:9" ht="38.25" x14ac:dyDescent="0.25">
      <c r="A17" s="46" t="s">
        <v>98</v>
      </c>
      <c r="B17" s="62">
        <v>402016.8</v>
      </c>
      <c r="C17" s="48" t="s">
        <v>14</v>
      </c>
      <c r="D17" s="48" t="s">
        <v>31</v>
      </c>
      <c r="E17" s="48" t="s">
        <v>146</v>
      </c>
      <c r="F17" s="48" t="s">
        <v>145</v>
      </c>
      <c r="G17" s="48">
        <v>120</v>
      </c>
      <c r="H17" s="63">
        <v>2</v>
      </c>
      <c r="I17" s="63">
        <v>2</v>
      </c>
    </row>
    <row r="18" spans="1:9" ht="38.25" x14ac:dyDescent="0.25">
      <c r="A18" s="46" t="s">
        <v>99</v>
      </c>
      <c r="B18" s="62">
        <v>372679.89</v>
      </c>
      <c r="C18" s="48" t="s">
        <v>14</v>
      </c>
      <c r="D18" s="48" t="s">
        <v>31</v>
      </c>
      <c r="E18" s="48" t="s">
        <v>147</v>
      </c>
      <c r="F18" s="48" t="s">
        <v>142</v>
      </c>
      <c r="G18" s="48">
        <v>3</v>
      </c>
      <c r="H18" s="63">
        <v>2</v>
      </c>
      <c r="I18" s="63">
        <v>1</v>
      </c>
    </row>
    <row r="19" spans="1:9" ht="38.25" x14ac:dyDescent="0.25">
      <c r="A19" s="46" t="s">
        <v>100</v>
      </c>
      <c r="B19" s="62">
        <v>372679.89</v>
      </c>
      <c r="C19" s="48" t="s">
        <v>14</v>
      </c>
      <c r="D19" s="48" t="s">
        <v>31</v>
      </c>
      <c r="E19" s="48" t="s">
        <v>148</v>
      </c>
      <c r="F19" s="48" t="s">
        <v>142</v>
      </c>
      <c r="G19" s="48">
        <v>3</v>
      </c>
      <c r="H19" s="63">
        <v>2</v>
      </c>
      <c r="I19" s="63">
        <v>1</v>
      </c>
    </row>
    <row r="20" spans="1:9" ht="38.25" x14ac:dyDescent="0.25">
      <c r="A20" s="46" t="s">
        <v>101</v>
      </c>
      <c r="B20" s="62">
        <v>228663.26</v>
      </c>
      <c r="C20" s="48" t="s">
        <v>14</v>
      </c>
      <c r="D20" s="48" t="s">
        <v>31</v>
      </c>
      <c r="E20" s="48" t="s">
        <v>146</v>
      </c>
      <c r="F20" s="48" t="s">
        <v>142</v>
      </c>
      <c r="G20" s="48">
        <v>2</v>
      </c>
      <c r="H20" s="63">
        <v>1</v>
      </c>
      <c r="I20" s="63">
        <v>1</v>
      </c>
    </row>
    <row r="21" spans="1:9" ht="38.25" x14ac:dyDescent="0.25">
      <c r="A21" s="46" t="s">
        <v>102</v>
      </c>
      <c r="B21" s="62">
        <v>228663.26</v>
      </c>
      <c r="C21" s="48" t="s">
        <v>14</v>
      </c>
      <c r="D21" s="48" t="s">
        <v>31</v>
      </c>
      <c r="E21" s="48" t="s">
        <v>147</v>
      </c>
      <c r="F21" s="48" t="s">
        <v>142</v>
      </c>
      <c r="G21" s="48">
        <v>2</v>
      </c>
      <c r="H21" s="63">
        <v>1</v>
      </c>
      <c r="I21" s="63">
        <v>1</v>
      </c>
    </row>
    <row r="22" spans="1:9" ht="38.25" x14ac:dyDescent="0.25">
      <c r="A22" s="46" t="s">
        <v>103</v>
      </c>
      <c r="B22" s="62">
        <v>586274.5</v>
      </c>
      <c r="C22" s="48" t="s">
        <v>14</v>
      </c>
      <c r="D22" s="48" t="s">
        <v>31</v>
      </c>
      <c r="E22" s="48" t="s">
        <v>149</v>
      </c>
      <c r="F22" s="48" t="s">
        <v>145</v>
      </c>
      <c r="G22" s="48">
        <v>175</v>
      </c>
      <c r="H22" s="63">
        <v>3</v>
      </c>
      <c r="I22" s="63">
        <v>2</v>
      </c>
    </row>
    <row r="23" spans="1:9" ht="51" x14ac:dyDescent="0.25">
      <c r="A23" s="46" t="s">
        <v>104</v>
      </c>
      <c r="B23" s="62">
        <v>932719.09</v>
      </c>
      <c r="C23" s="48" t="s">
        <v>14</v>
      </c>
      <c r="D23" s="48" t="s">
        <v>31</v>
      </c>
      <c r="E23" s="48" t="s">
        <v>150</v>
      </c>
      <c r="F23" s="48" t="s">
        <v>145</v>
      </c>
      <c r="G23" s="48">
        <v>278.41197382795997</v>
      </c>
      <c r="H23" s="63">
        <v>5</v>
      </c>
      <c r="I23" s="63">
        <v>3</v>
      </c>
    </row>
    <row r="24" spans="1:9" ht="38.25" x14ac:dyDescent="0.25">
      <c r="A24" s="46" t="s">
        <v>105</v>
      </c>
      <c r="B24" s="62">
        <v>124226.63</v>
      </c>
      <c r="C24" s="48" t="s">
        <v>14</v>
      </c>
      <c r="D24" s="48" t="s">
        <v>31</v>
      </c>
      <c r="E24" s="48" t="s">
        <v>31</v>
      </c>
      <c r="F24" s="48" t="s">
        <v>142</v>
      </c>
      <c r="G24" s="48">
        <v>1</v>
      </c>
      <c r="H24" s="63">
        <v>1</v>
      </c>
      <c r="I24" s="63">
        <v>0</v>
      </c>
    </row>
    <row r="25" spans="1:9" ht="38.25" x14ac:dyDescent="0.25">
      <c r="A25" s="46" t="s">
        <v>106</v>
      </c>
      <c r="B25" s="62">
        <v>124226.63</v>
      </c>
      <c r="C25" s="48" t="s">
        <v>14</v>
      </c>
      <c r="D25" s="48" t="s">
        <v>31</v>
      </c>
      <c r="E25" s="48" t="s">
        <v>31</v>
      </c>
      <c r="F25" s="48" t="s">
        <v>142</v>
      </c>
      <c r="G25" s="48">
        <v>1</v>
      </c>
      <c r="H25" s="63">
        <v>1</v>
      </c>
      <c r="I25" s="63">
        <v>0</v>
      </c>
    </row>
    <row r="26" spans="1:9" ht="51" x14ac:dyDescent="0.25">
      <c r="A26" s="46" t="s">
        <v>107</v>
      </c>
      <c r="B26" s="62">
        <v>372679.89</v>
      </c>
      <c r="C26" s="48" t="s">
        <v>14</v>
      </c>
      <c r="D26" s="48" t="s">
        <v>31</v>
      </c>
      <c r="E26" s="48" t="s">
        <v>31</v>
      </c>
      <c r="F26" s="48" t="s">
        <v>142</v>
      </c>
      <c r="G26" s="48">
        <v>3</v>
      </c>
      <c r="H26" s="63">
        <v>2</v>
      </c>
      <c r="I26" s="63">
        <v>1</v>
      </c>
    </row>
    <row r="27" spans="1:9" ht="38.25" x14ac:dyDescent="0.25">
      <c r="A27" s="46" t="s">
        <v>108</v>
      </c>
      <c r="B27" s="62">
        <v>248453.26</v>
      </c>
      <c r="C27" s="48" t="s">
        <v>14</v>
      </c>
      <c r="D27" s="48" t="s">
        <v>31</v>
      </c>
      <c r="E27" s="48" t="s">
        <v>31</v>
      </c>
      <c r="F27" s="48" t="s">
        <v>142</v>
      </c>
      <c r="G27" s="48">
        <v>2</v>
      </c>
      <c r="H27" s="63">
        <v>1</v>
      </c>
      <c r="I27" s="63">
        <v>1</v>
      </c>
    </row>
    <row r="28" spans="1:9" ht="38.25" x14ac:dyDescent="0.25">
      <c r="A28" s="46" t="s">
        <v>109</v>
      </c>
      <c r="B28" s="62">
        <v>621133.15</v>
      </c>
      <c r="C28" s="48" t="s">
        <v>14</v>
      </c>
      <c r="D28" s="48" t="s">
        <v>31</v>
      </c>
      <c r="E28" s="48" t="s">
        <v>141</v>
      </c>
      <c r="F28" s="48" t="s">
        <v>142</v>
      </c>
      <c r="G28" s="48">
        <v>5</v>
      </c>
      <c r="H28" s="63">
        <v>3</v>
      </c>
      <c r="I28" s="63">
        <v>2</v>
      </c>
    </row>
    <row r="29" spans="1:9" ht="38.25" x14ac:dyDescent="0.25">
      <c r="A29" s="46" t="s">
        <v>110</v>
      </c>
      <c r="B29" s="62">
        <v>248453.26</v>
      </c>
      <c r="C29" s="48" t="s">
        <v>14</v>
      </c>
      <c r="D29" s="48" t="s">
        <v>31</v>
      </c>
      <c r="E29" s="48" t="s">
        <v>144</v>
      </c>
      <c r="F29" s="48" t="s">
        <v>142</v>
      </c>
      <c r="G29" s="48">
        <v>2</v>
      </c>
      <c r="H29" s="63">
        <v>1</v>
      </c>
      <c r="I29" s="63">
        <v>1</v>
      </c>
    </row>
    <row r="30" spans="1:9" ht="38.25" x14ac:dyDescent="0.25">
      <c r="A30" s="46" t="s">
        <v>111</v>
      </c>
      <c r="B30" s="62">
        <v>228663.26</v>
      </c>
      <c r="C30" s="48" t="s">
        <v>14</v>
      </c>
      <c r="D30" s="48" t="s">
        <v>31</v>
      </c>
      <c r="E30" s="48" t="s">
        <v>151</v>
      </c>
      <c r="F30" s="48" t="s">
        <v>142</v>
      </c>
      <c r="G30" s="48">
        <v>2</v>
      </c>
      <c r="H30" s="63">
        <v>1</v>
      </c>
      <c r="I30" s="63">
        <v>1</v>
      </c>
    </row>
    <row r="31" spans="1:9" ht="25.5" x14ac:dyDescent="0.25">
      <c r="A31" s="46" t="s">
        <v>112</v>
      </c>
      <c r="B31" s="62">
        <v>342994.89</v>
      </c>
      <c r="C31" s="48" t="s">
        <v>14</v>
      </c>
      <c r="D31" s="48" t="s">
        <v>31</v>
      </c>
      <c r="E31" s="48" t="s">
        <v>152</v>
      </c>
      <c r="F31" s="48" t="s">
        <v>142</v>
      </c>
      <c r="G31" s="48">
        <v>3</v>
      </c>
      <c r="H31" s="63">
        <v>2</v>
      </c>
      <c r="I31" s="63">
        <v>1</v>
      </c>
    </row>
    <row r="32" spans="1:9" ht="38.25" x14ac:dyDescent="0.25">
      <c r="A32" s="46" t="s">
        <v>113</v>
      </c>
      <c r="B32" s="62">
        <v>228663.26</v>
      </c>
      <c r="C32" s="48" t="s">
        <v>14</v>
      </c>
      <c r="D32" s="48" t="s">
        <v>31</v>
      </c>
      <c r="E32" s="48" t="s">
        <v>153</v>
      </c>
      <c r="F32" s="48" t="s">
        <v>142</v>
      </c>
      <c r="G32" s="48">
        <v>2</v>
      </c>
      <c r="H32" s="63">
        <v>1</v>
      </c>
      <c r="I32" s="63">
        <v>1</v>
      </c>
    </row>
    <row r="33" spans="1:9" ht="38.25" x14ac:dyDescent="0.25">
      <c r="A33" s="46" t="s">
        <v>114</v>
      </c>
      <c r="B33" s="62">
        <v>94093.479999999516</v>
      </c>
      <c r="C33" s="48" t="s">
        <v>14</v>
      </c>
      <c r="D33" s="48" t="s">
        <v>31</v>
      </c>
      <c r="E33" s="48" t="s">
        <v>147</v>
      </c>
      <c r="F33" s="48" t="s">
        <v>145</v>
      </c>
      <c r="G33" s="48">
        <v>28.086432208803071</v>
      </c>
      <c r="H33" s="63">
        <v>1</v>
      </c>
      <c r="I33" s="63">
        <v>0</v>
      </c>
    </row>
    <row r="34" spans="1:9" ht="38.25" x14ac:dyDescent="0.25">
      <c r="A34" s="46" t="s">
        <v>115</v>
      </c>
      <c r="B34" s="62">
        <v>248453.26</v>
      </c>
      <c r="C34" s="48" t="s">
        <v>14</v>
      </c>
      <c r="D34" s="48" t="s">
        <v>34</v>
      </c>
      <c r="E34" s="48" t="s">
        <v>154</v>
      </c>
      <c r="F34" s="48" t="s">
        <v>142</v>
      </c>
      <c r="G34" s="48">
        <v>2</v>
      </c>
      <c r="H34" s="63">
        <v>1</v>
      </c>
      <c r="I34" s="63">
        <v>1</v>
      </c>
    </row>
    <row r="35" spans="1:9" ht="51" x14ac:dyDescent="0.25">
      <c r="A35" s="46" t="s">
        <v>116</v>
      </c>
      <c r="B35" s="62">
        <v>124226.63</v>
      </c>
      <c r="C35" s="48" t="s">
        <v>14</v>
      </c>
      <c r="D35" s="48" t="s">
        <v>34</v>
      </c>
      <c r="E35" s="48" t="s">
        <v>155</v>
      </c>
      <c r="F35" s="48" t="s">
        <v>142</v>
      </c>
      <c r="G35" s="48">
        <v>1</v>
      </c>
      <c r="H35" s="63">
        <v>1</v>
      </c>
      <c r="I35" s="63">
        <v>0</v>
      </c>
    </row>
    <row r="36" spans="1:9" ht="51" x14ac:dyDescent="0.25">
      <c r="A36" s="46" t="s">
        <v>117</v>
      </c>
      <c r="B36" s="62">
        <v>124226.63</v>
      </c>
      <c r="C36" s="48" t="s">
        <v>14</v>
      </c>
      <c r="D36" s="48" t="s">
        <v>34</v>
      </c>
      <c r="E36" s="48" t="s">
        <v>155</v>
      </c>
      <c r="F36" s="48" t="s">
        <v>142</v>
      </c>
      <c r="G36" s="48">
        <v>1</v>
      </c>
      <c r="H36" s="63">
        <v>1</v>
      </c>
      <c r="I36" s="63">
        <v>0</v>
      </c>
    </row>
    <row r="37" spans="1:9" ht="51" x14ac:dyDescent="0.25">
      <c r="A37" s="46" t="s">
        <v>118</v>
      </c>
      <c r="B37" s="62">
        <v>130413.59</v>
      </c>
      <c r="C37" s="48" t="s">
        <v>14</v>
      </c>
      <c r="D37" s="48" t="s">
        <v>34</v>
      </c>
      <c r="E37" s="48" t="s">
        <v>155</v>
      </c>
      <c r="F37" s="48" t="s">
        <v>156</v>
      </c>
      <c r="G37" s="48">
        <v>38.927803017187301</v>
      </c>
      <c r="H37" s="63">
        <v>1</v>
      </c>
      <c r="I37" s="63">
        <v>0</v>
      </c>
    </row>
    <row r="38" spans="1:9" ht="38.25" x14ac:dyDescent="0.25">
      <c r="A38" s="46" t="s">
        <v>119</v>
      </c>
      <c r="B38" s="62">
        <v>457326.52</v>
      </c>
      <c r="C38" s="48" t="s">
        <v>14</v>
      </c>
      <c r="D38" s="48" t="s">
        <v>27</v>
      </c>
      <c r="E38" s="48" t="s">
        <v>157</v>
      </c>
      <c r="F38" s="48" t="s">
        <v>142</v>
      </c>
      <c r="G38" s="48">
        <v>4</v>
      </c>
      <c r="H38" s="63">
        <v>2</v>
      </c>
      <c r="I38" s="63">
        <v>2</v>
      </c>
    </row>
    <row r="39" spans="1:9" ht="38.25" x14ac:dyDescent="0.25">
      <c r="A39" s="46" t="s">
        <v>120</v>
      </c>
      <c r="B39" s="62">
        <v>457326.52</v>
      </c>
      <c r="C39" s="48" t="s">
        <v>14</v>
      </c>
      <c r="D39" s="48" t="s">
        <v>27</v>
      </c>
      <c r="E39" s="48" t="s">
        <v>158</v>
      </c>
      <c r="F39" s="48" t="s">
        <v>142</v>
      </c>
      <c r="G39" s="48">
        <v>4</v>
      </c>
      <c r="H39" s="63">
        <v>2</v>
      </c>
      <c r="I39" s="63">
        <v>2</v>
      </c>
    </row>
    <row r="40" spans="1:9" ht="25.5" x14ac:dyDescent="0.25">
      <c r="A40" s="46" t="s">
        <v>121</v>
      </c>
      <c r="B40" s="62">
        <v>621133.15</v>
      </c>
      <c r="C40" s="48" t="s">
        <v>14</v>
      </c>
      <c r="D40" s="48" t="s">
        <v>27</v>
      </c>
      <c r="E40" s="48" t="s">
        <v>159</v>
      </c>
      <c r="F40" s="48" t="s">
        <v>142</v>
      </c>
      <c r="G40" s="48">
        <v>5</v>
      </c>
      <c r="H40" s="63">
        <v>3</v>
      </c>
      <c r="I40" s="63">
        <v>2</v>
      </c>
    </row>
    <row r="41" spans="1:9" ht="38.25" x14ac:dyDescent="0.25">
      <c r="A41" s="46" t="s">
        <v>122</v>
      </c>
      <c r="B41" s="62">
        <v>457326.52</v>
      </c>
      <c r="C41" s="48" t="s">
        <v>14</v>
      </c>
      <c r="D41" s="48" t="s">
        <v>27</v>
      </c>
      <c r="E41" s="48" t="s">
        <v>160</v>
      </c>
      <c r="F41" s="48" t="s">
        <v>142</v>
      </c>
      <c r="G41" s="48">
        <v>4</v>
      </c>
      <c r="H41" s="63">
        <v>2</v>
      </c>
      <c r="I41" s="63">
        <v>2</v>
      </c>
    </row>
    <row r="42" spans="1:9" ht="25.5" x14ac:dyDescent="0.25">
      <c r="A42" s="46" t="s">
        <v>123</v>
      </c>
      <c r="B42" s="62">
        <v>457326.52</v>
      </c>
      <c r="C42" s="48" t="s">
        <v>14</v>
      </c>
      <c r="D42" s="48" t="s">
        <v>27</v>
      </c>
      <c r="E42" s="48" t="s">
        <v>159</v>
      </c>
      <c r="F42" s="48" t="s">
        <v>142</v>
      </c>
      <c r="G42" s="48">
        <v>4</v>
      </c>
      <c r="H42" s="63">
        <v>2</v>
      </c>
      <c r="I42" s="63">
        <v>2</v>
      </c>
    </row>
    <row r="43" spans="1:9" ht="25.5" x14ac:dyDescent="0.25">
      <c r="A43" s="46" t="s">
        <v>124</v>
      </c>
      <c r="B43" s="62">
        <v>351764.7</v>
      </c>
      <c r="C43" s="48" t="s">
        <v>14</v>
      </c>
      <c r="D43" s="48" t="s">
        <v>27</v>
      </c>
      <c r="E43" s="48" t="s">
        <v>159</v>
      </c>
      <c r="F43" s="48" t="s">
        <v>156</v>
      </c>
      <c r="G43" s="48">
        <v>105</v>
      </c>
      <c r="H43" s="63">
        <v>2</v>
      </c>
      <c r="I43" s="63">
        <v>1</v>
      </c>
    </row>
    <row r="44" spans="1:9" ht="38.25" x14ac:dyDescent="0.25">
      <c r="A44" s="46" t="s">
        <v>125</v>
      </c>
      <c r="B44" s="62">
        <v>457326.52</v>
      </c>
      <c r="C44" s="48" t="s">
        <v>14</v>
      </c>
      <c r="D44" s="48" t="s">
        <v>27</v>
      </c>
      <c r="E44" s="48" t="s">
        <v>161</v>
      </c>
      <c r="F44" s="48" t="s">
        <v>142</v>
      </c>
      <c r="G44" s="48">
        <v>4</v>
      </c>
      <c r="H44" s="63">
        <v>2</v>
      </c>
      <c r="I44" s="63">
        <v>2</v>
      </c>
    </row>
    <row r="45" spans="1:9" ht="38.25" x14ac:dyDescent="0.25">
      <c r="A45" s="46" t="s">
        <v>126</v>
      </c>
      <c r="B45" s="62">
        <v>621133.15</v>
      </c>
      <c r="C45" s="48" t="s">
        <v>14</v>
      </c>
      <c r="D45" s="48" t="s">
        <v>27</v>
      </c>
      <c r="E45" s="48" t="s">
        <v>27</v>
      </c>
      <c r="F45" s="48" t="s">
        <v>142</v>
      </c>
      <c r="G45" s="48">
        <v>5</v>
      </c>
      <c r="H45" s="63">
        <v>3</v>
      </c>
      <c r="I45" s="63">
        <v>2</v>
      </c>
    </row>
    <row r="46" spans="1:9" ht="38.25" x14ac:dyDescent="0.25">
      <c r="A46" s="46" t="s">
        <v>127</v>
      </c>
      <c r="B46" s="62">
        <v>621133.15</v>
      </c>
      <c r="C46" s="48" t="s">
        <v>14</v>
      </c>
      <c r="D46" s="48" t="s">
        <v>27</v>
      </c>
      <c r="E46" s="48" t="s">
        <v>27</v>
      </c>
      <c r="F46" s="48" t="s">
        <v>142</v>
      </c>
      <c r="G46" s="48">
        <v>5</v>
      </c>
      <c r="H46" s="63">
        <v>3</v>
      </c>
      <c r="I46" s="63">
        <v>2</v>
      </c>
    </row>
    <row r="47" spans="1:9" ht="38.25" x14ac:dyDescent="0.25">
      <c r="A47" s="46" t="s">
        <v>128</v>
      </c>
      <c r="B47" s="62">
        <v>496906.52</v>
      </c>
      <c r="C47" s="48" t="s">
        <v>14</v>
      </c>
      <c r="D47" s="48" t="s">
        <v>27</v>
      </c>
      <c r="E47" s="48" t="s">
        <v>27</v>
      </c>
      <c r="F47" s="48" t="s">
        <v>142</v>
      </c>
      <c r="G47" s="48">
        <v>4</v>
      </c>
      <c r="H47" s="63">
        <v>2</v>
      </c>
      <c r="I47" s="63">
        <v>2</v>
      </c>
    </row>
    <row r="48" spans="1:9" ht="38.25" x14ac:dyDescent="0.25">
      <c r="A48" s="46" t="s">
        <v>129</v>
      </c>
      <c r="B48" s="62">
        <v>496906.52</v>
      </c>
      <c r="C48" s="48" t="s">
        <v>14</v>
      </c>
      <c r="D48" s="48" t="s">
        <v>27</v>
      </c>
      <c r="E48" s="48" t="s">
        <v>162</v>
      </c>
      <c r="F48" s="48" t="s">
        <v>142</v>
      </c>
      <c r="G48" s="48">
        <v>4</v>
      </c>
      <c r="H48" s="63">
        <v>2</v>
      </c>
      <c r="I48" s="63">
        <v>2</v>
      </c>
    </row>
    <row r="49" spans="1:9" ht="38.25" x14ac:dyDescent="0.25">
      <c r="A49" s="46" t="s">
        <v>130</v>
      </c>
      <c r="B49" s="62">
        <v>524560.31999999995</v>
      </c>
      <c r="C49" s="48" t="s">
        <v>14</v>
      </c>
      <c r="D49" s="48" t="s">
        <v>38</v>
      </c>
      <c r="E49" s="48" t="s">
        <v>163</v>
      </c>
      <c r="F49" s="48" t="s">
        <v>142</v>
      </c>
      <c r="G49" s="48">
        <v>4</v>
      </c>
      <c r="H49" s="63">
        <v>2</v>
      </c>
      <c r="I49" s="63">
        <v>2</v>
      </c>
    </row>
    <row r="50" spans="1:9" ht="38.25" x14ac:dyDescent="0.25">
      <c r="A50" s="46" t="s">
        <v>131</v>
      </c>
      <c r="B50" s="62">
        <v>524560.31999999995</v>
      </c>
      <c r="C50" s="48" t="s">
        <v>14</v>
      </c>
      <c r="D50" s="48" t="s">
        <v>38</v>
      </c>
      <c r="E50" s="48" t="s">
        <v>164</v>
      </c>
      <c r="F50" s="48" t="s">
        <v>142</v>
      </c>
      <c r="G50" s="48">
        <v>4</v>
      </c>
      <c r="H50" s="63">
        <v>2</v>
      </c>
      <c r="I50" s="63">
        <v>2</v>
      </c>
    </row>
    <row r="51" spans="1:9" ht="25.5" x14ac:dyDescent="0.25">
      <c r="A51" s="46" t="s">
        <v>132</v>
      </c>
      <c r="B51" s="62">
        <v>262280.15999999997</v>
      </c>
      <c r="C51" s="48" t="s">
        <v>14</v>
      </c>
      <c r="D51" s="48" t="s">
        <v>38</v>
      </c>
      <c r="E51" s="48" t="s">
        <v>165</v>
      </c>
      <c r="F51" s="48" t="s">
        <v>142</v>
      </c>
      <c r="G51" s="48">
        <v>2</v>
      </c>
      <c r="H51" s="63">
        <v>1</v>
      </c>
      <c r="I51" s="63">
        <v>1</v>
      </c>
    </row>
    <row r="52" spans="1:9" ht="38.25" x14ac:dyDescent="0.25">
      <c r="A52" s="46" t="s">
        <v>133</v>
      </c>
      <c r="B52" s="62">
        <v>143242.79999999999</v>
      </c>
      <c r="C52" s="48" t="s">
        <v>14</v>
      </c>
      <c r="D52" s="48" t="s">
        <v>38</v>
      </c>
      <c r="E52" s="48" t="s">
        <v>163</v>
      </c>
      <c r="F52" s="48" t="s">
        <v>145</v>
      </c>
      <c r="G52" s="48">
        <v>40</v>
      </c>
      <c r="H52" s="63">
        <v>1</v>
      </c>
      <c r="I52" s="63">
        <v>0</v>
      </c>
    </row>
    <row r="53" spans="1:9" ht="25.5" x14ac:dyDescent="0.25">
      <c r="A53" s="46" t="s">
        <v>134</v>
      </c>
      <c r="B53" s="62">
        <v>143242.79999999999</v>
      </c>
      <c r="C53" s="48" t="s">
        <v>14</v>
      </c>
      <c r="D53" s="48" t="s">
        <v>38</v>
      </c>
      <c r="E53" s="48" t="s">
        <v>164</v>
      </c>
      <c r="F53" s="48" t="s">
        <v>145</v>
      </c>
      <c r="G53" s="48">
        <v>40</v>
      </c>
      <c r="H53" s="63">
        <v>1</v>
      </c>
      <c r="I53" s="63">
        <v>0</v>
      </c>
    </row>
    <row r="54" spans="1:9" ht="25.5" x14ac:dyDescent="0.25">
      <c r="A54" s="46" t="s">
        <v>135</v>
      </c>
      <c r="B54" s="62">
        <v>139833.44</v>
      </c>
      <c r="C54" s="48" t="s">
        <v>14</v>
      </c>
      <c r="D54" s="48" t="s">
        <v>38</v>
      </c>
      <c r="E54" s="48" t="s">
        <v>165</v>
      </c>
      <c r="F54" s="48" t="s">
        <v>145</v>
      </c>
      <c r="G54" s="48">
        <v>39.047949355918803</v>
      </c>
      <c r="H54" s="63">
        <v>1</v>
      </c>
      <c r="I54" s="63">
        <v>0</v>
      </c>
    </row>
    <row r="55" spans="1:9" ht="38.25" x14ac:dyDescent="0.25">
      <c r="A55" s="46" t="s">
        <v>136</v>
      </c>
      <c r="B55" s="62">
        <v>372679.89</v>
      </c>
      <c r="C55" s="48" t="s">
        <v>14</v>
      </c>
      <c r="D55" s="48" t="s">
        <v>14</v>
      </c>
      <c r="E55" s="48" t="s">
        <v>14</v>
      </c>
      <c r="F55" s="48" t="s">
        <v>142</v>
      </c>
      <c r="G55" s="48">
        <v>3</v>
      </c>
      <c r="H55" s="63">
        <v>2</v>
      </c>
      <c r="I55" s="63">
        <v>1</v>
      </c>
    </row>
    <row r="56" spans="1:9" ht="38.25" x14ac:dyDescent="0.25">
      <c r="A56" s="46" t="s">
        <v>137</v>
      </c>
      <c r="B56" s="62">
        <v>496906.52</v>
      </c>
      <c r="C56" s="48" t="s">
        <v>14</v>
      </c>
      <c r="D56" s="48" t="s">
        <v>14</v>
      </c>
      <c r="E56" s="48" t="s">
        <v>166</v>
      </c>
      <c r="F56" s="48" t="s">
        <v>142</v>
      </c>
      <c r="G56" s="48">
        <v>4</v>
      </c>
      <c r="H56" s="63">
        <v>2</v>
      </c>
      <c r="I56" s="63">
        <v>2</v>
      </c>
    </row>
    <row r="57" spans="1:9" ht="38.25" x14ac:dyDescent="0.25">
      <c r="A57" s="46" t="s">
        <v>138</v>
      </c>
      <c r="B57" s="62">
        <v>404086.48</v>
      </c>
      <c r="C57" s="48" t="s">
        <v>14</v>
      </c>
      <c r="D57" s="48" t="s">
        <v>14</v>
      </c>
      <c r="E57" s="48" t="s">
        <v>167</v>
      </c>
      <c r="F57" s="48" t="s">
        <v>156</v>
      </c>
      <c r="G57" s="48">
        <v>120.617789107321</v>
      </c>
      <c r="H57" s="63">
        <v>2</v>
      </c>
      <c r="I57" s="63">
        <v>2</v>
      </c>
    </row>
    <row r="58" spans="1:9" ht="38.25" x14ac:dyDescent="0.25">
      <c r="A58" s="46" t="s">
        <v>139</v>
      </c>
      <c r="B58" s="62">
        <v>342994.89</v>
      </c>
      <c r="C58" s="48" t="s">
        <v>14</v>
      </c>
      <c r="D58" s="48" t="s">
        <v>14</v>
      </c>
      <c r="E58" s="48" t="s">
        <v>168</v>
      </c>
      <c r="F58" s="48" t="s">
        <v>142</v>
      </c>
      <c r="G58" s="48">
        <v>3</v>
      </c>
      <c r="H58" s="63">
        <v>2</v>
      </c>
      <c r="I58" s="63">
        <v>1</v>
      </c>
    </row>
    <row r="59" spans="1:9" ht="38.25" x14ac:dyDescent="0.25">
      <c r="A59" s="46" t="s">
        <v>140</v>
      </c>
      <c r="B59" s="62">
        <v>114331.63</v>
      </c>
      <c r="C59" s="48" t="s">
        <v>14</v>
      </c>
      <c r="D59" s="48" t="s">
        <v>14</v>
      </c>
      <c r="E59" s="48" t="s">
        <v>169</v>
      </c>
      <c r="F59" s="48" t="s">
        <v>142</v>
      </c>
      <c r="G59" s="48">
        <v>1</v>
      </c>
      <c r="H59" s="63">
        <v>1</v>
      </c>
      <c r="I59" s="63">
        <v>0</v>
      </c>
    </row>
    <row r="60" spans="1:9" x14ac:dyDescent="0.25">
      <c r="A60" s="46"/>
      <c r="B60" s="62"/>
      <c r="C60" s="48"/>
      <c r="D60" s="48"/>
      <c r="E60" s="48"/>
      <c r="F60" s="48"/>
      <c r="G60" s="48"/>
      <c r="H60" s="63"/>
      <c r="I60" s="63"/>
    </row>
    <row r="61" spans="1:9" ht="15" x14ac:dyDescent="0.25">
      <c r="A61" s="64" t="s">
        <v>85</v>
      </c>
      <c r="B61" s="65">
        <f>SUM(B12:B59)</f>
        <v>19997431.809999999</v>
      </c>
      <c r="C61" s="48"/>
      <c r="D61" s="48"/>
      <c r="E61" s="48"/>
      <c r="F61" s="48"/>
      <c r="G61" s="48"/>
      <c r="H61" s="48"/>
      <c r="I61" s="48"/>
    </row>
    <row r="62" spans="1:9" x14ac:dyDescent="0.25">
      <c r="A62" s="46"/>
      <c r="B62" s="47"/>
      <c r="C62" s="48"/>
      <c r="D62" s="48"/>
      <c r="E62" s="48"/>
      <c r="F62" s="48"/>
      <c r="G62" s="48"/>
      <c r="H62" s="48"/>
      <c r="I62" s="48"/>
    </row>
    <row r="63" spans="1:9" x14ac:dyDescent="0.25">
      <c r="A63" s="46"/>
      <c r="B63" s="47"/>
      <c r="C63" s="48"/>
      <c r="D63" s="48"/>
      <c r="E63" s="48"/>
      <c r="F63" s="48"/>
      <c r="G63" s="48"/>
      <c r="H63" s="48"/>
      <c r="I63" s="48"/>
    </row>
    <row r="64" spans="1:9" ht="15" x14ac:dyDescent="0.3">
      <c r="A64" s="58" t="s">
        <v>86</v>
      </c>
      <c r="B64" s="52">
        <f>+B61</f>
        <v>19997431.809999999</v>
      </c>
      <c r="C64" s="48"/>
      <c r="D64" s="48"/>
      <c r="E64" s="48"/>
    </row>
    <row r="65" spans="1:5" x14ac:dyDescent="0.25">
      <c r="A65" s="46"/>
      <c r="B65" s="47"/>
      <c r="C65" s="48"/>
      <c r="D65" s="48"/>
      <c r="E65" s="48"/>
    </row>
    <row r="66" spans="1:5" x14ac:dyDescent="0.25">
      <c r="A66" s="53" t="s">
        <v>81</v>
      </c>
    </row>
    <row r="67" spans="1:5" x14ac:dyDescent="0.25">
      <c r="B67" s="55"/>
    </row>
  </sheetData>
  <mergeCells count="11">
    <mergeCell ref="G9:I9"/>
    <mergeCell ref="A10:A11"/>
    <mergeCell ref="B10:B11"/>
    <mergeCell ref="C10:E10"/>
    <mergeCell ref="F10:G10"/>
    <mergeCell ref="H10:I10"/>
    <mergeCell ref="A2:A5"/>
    <mergeCell ref="B2:E5"/>
    <mergeCell ref="F3:I4"/>
    <mergeCell ref="A7:I7"/>
    <mergeCell ref="A8:I8"/>
  </mergeCells>
  <pageMargins left="0.98425196850393704" right="0.98425196850393704" top="0.74803149606299213" bottom="0.74803149606299213" header="0.31496062992125984" footer="0.31496062992125984"/>
  <pageSetup scale="75" fitToHeight="0" orientation="landscape" r:id="rId1"/>
  <rowBreaks count="1" manualBreakCount="1">
    <brk id="50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workbookViewId="0">
      <selection activeCell="E18" sqref="D18:E18"/>
    </sheetView>
  </sheetViews>
  <sheetFormatPr baseColWidth="10" defaultRowHeight="15" x14ac:dyDescent="0.25"/>
  <cols>
    <col min="5" max="5" width="13.140625" bestFit="1" customWidth="1"/>
  </cols>
  <sheetData>
    <row r="1" spans="1:5" x14ac:dyDescent="0.25">
      <c r="A1" s="16" t="s">
        <v>12</v>
      </c>
      <c r="E1" s="15">
        <v>4200259.5999999996</v>
      </c>
    </row>
    <row r="2" spans="1:5" x14ac:dyDescent="0.25">
      <c r="E2" s="15">
        <v>1260077.8799999999</v>
      </c>
    </row>
    <row r="3" spans="1:5" x14ac:dyDescent="0.25">
      <c r="E3" s="15">
        <f>E1-E2</f>
        <v>2940181.7199999997</v>
      </c>
    </row>
    <row r="5" spans="1:5" x14ac:dyDescent="0.25">
      <c r="A5" s="16" t="s">
        <v>12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1ER. TRIMESTRE 2018 </vt:lpstr>
      <vt:lpstr>SEDUVOT O</vt:lpstr>
      <vt:lpstr>SEDESOL </vt:lpstr>
      <vt:lpstr>SEDUVOT </vt:lpstr>
      <vt:lpstr>Hoja1</vt:lpstr>
      <vt:lpstr>'1ER. TRIMESTRE 2018 '!Área_de_impresión</vt:lpstr>
      <vt:lpstr>'SEDESOL '!Área_de_impresión</vt:lpstr>
      <vt:lpstr>'SEDUVOT '!Área_de_impresión</vt:lpstr>
      <vt:lpstr>'SEDUVOT O'!Área_de_impresión</vt:lpstr>
      <vt:lpstr>'SEDESOL '!Títulos_a_imprimir</vt:lpstr>
      <vt:lpstr>'SEDUVOT '!Títulos_a_imprimir</vt:lpstr>
      <vt:lpstr>'SEDUVOT 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sinfra</dc:creator>
  <cp:lastModifiedBy>Esteban Núñez Borrego</cp:lastModifiedBy>
  <cp:lastPrinted>2025-07-24T17:27:39Z</cp:lastPrinted>
  <dcterms:created xsi:type="dcterms:W3CDTF">2015-04-23T19:54:34Z</dcterms:created>
  <dcterms:modified xsi:type="dcterms:W3CDTF">2025-07-24T17:27:49Z</dcterms:modified>
</cp:coreProperties>
</file>