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jpeg" ContentType="image/jpeg"/>
  <Default Extension="png" ContentType="image/png"/>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Default Extension="vml" ContentType="application/vnd.openxmlformats-officedocument.vmlDrawing"/>
  <Override PartName="/xl/worksheets/sheet2.xml" ContentType="application/vnd.openxmlformats-officedocument.spreadsheetml.worksheet+xml"/>
  <Override PartName="/xl/comments3.xml" ContentType="application/vnd.openxmlformats-officedocument.spreadsheetml.comments+xml"/>
  <Override PartName="/xl/tables/table2.xml" ContentType="application/vnd.openxmlformats-officedocument.spreadsheetml.table+xml"/>
  <Override PartName="/xl/drawings/drawing3.xml" ContentType="application/vnd.openxmlformats-officedocument.drawing+xml"/>
  <Override PartName="/xl/worksheets/sheet3.xml" ContentType="application/vnd.openxmlformats-officedocument.spreadsheetml.worksheet+xml"/>
  <Override PartName="/xl/comments4.xml" ContentType="application/vnd.openxmlformats-officedocument.spreadsheetml.comments+xml"/>
  <Override PartName="/xl/tables/table3.xml" ContentType="application/vnd.openxmlformats-officedocument.spreadsheetml.table+xml"/>
  <Override PartName="/xl/drawings/drawing4.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tables/table4.xml" ContentType="application/vnd.openxmlformats-officedocument.spreadsheetml.table+xml"/>
  <Override PartName="/xl/drawings/drawing5.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tables/table5.xml" ContentType="application/vnd.openxmlformats-officedocument.spreadsheetml.table+xml"/>
  <Override PartName="/xl/drawings/drawing6.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tables/table6.xml" ContentType="application/vnd.openxmlformats-officedocument.spreadsheetml.table+xml"/>
  <Override PartName="/xl/drawings/drawing7.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tables/table7.xml" ContentType="application/vnd.openxmlformats-officedocument.spreadsheetml.table+xml"/>
  <Override PartName="/xl/drawings/drawing8.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tables/table8.xml" ContentType="application/vnd.openxmlformats-officedocument.spreadsheetml.table+xml"/>
  <Override PartName="/xl/drawings/drawing9.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Override PartName="/xl/tables/table9.xml" ContentType="application/vnd.openxmlformats-officedocument.spreadsheetml.table+xml"/>
  <Override PartName="/xl/drawings/drawing10.xml" ContentType="application/vnd.openxmlformats-officedocument.drawing+xml"/>
  <Override PartName="/xl/worksheets/sheet10.xml" ContentType="application/vnd.openxmlformats-officedocument.spreadsheetml.worksheet+xml"/>
  <Override PartName="/xl/comments11.xml" ContentType="application/vnd.openxmlformats-officedocument.spreadsheetml.comments+xml"/>
  <Override PartName="/xl/tables/table10.xml" ContentType="application/vnd.openxmlformats-officedocument.spreadsheetml.table+xml"/>
  <Override PartName="/xl/drawings/drawing11.xml" ContentType="application/vnd.openxmlformats-officedocument.drawing+xml"/>
  <Override PartName="/xl/worksheets/sheet11.xml" ContentType="application/vnd.openxmlformats-officedocument.spreadsheetml.worksheet+xml"/>
  <Override PartName="/xl/comments12.xml" ContentType="application/vnd.openxmlformats-officedocument.spreadsheetml.comments+xml"/>
  <Override PartName="/xl/tables/table11.xml" ContentType="application/vnd.openxmlformats-officedocument.spreadsheetml.table+xml"/>
  <Override PartName="/xl/drawings/drawing12.xml" ContentType="application/vnd.openxmlformats-officedocument.drawing+xml"/>
  <Override PartName="/xl/worksheets/sheet12.xml" ContentType="application/vnd.openxmlformats-officedocument.spreadsheetml.worksheet+xml"/>
  <Override PartName="/xl/comments13.xml" ContentType="application/vnd.openxmlformats-officedocument.spreadsheetml.comments+xml"/>
  <Override PartName="/xl/tables/table12.xml" ContentType="application/vnd.openxmlformats-officedocument.spreadsheetml.table+xml"/>
  <Override PartName="/xl/drawings/drawing13.xml" ContentType="application/vnd.openxmlformats-officedocument.drawing+xml"/>
  <Override PartName="/xl/worksheets/sheet13.xml" ContentType="application/vnd.openxmlformats-officedocument.spreadsheetml.worksheet+xml"/>
  <Override PartName="/xl/comments14.xml" ContentType="application/vnd.openxmlformats-officedocument.spreadsheetml.comments+xml"/>
  <Override PartName="/xl/tables/table13.xml" ContentType="application/vnd.openxmlformats-officedocument.spreadsheetml.table+xml"/>
  <Override PartName="/xl/drawings/drawing14.xml" ContentType="application/vnd.openxmlformats-officedocument.drawing+xml"/>
  <Override PartName="/xl/worksheets/sheet14.xml" ContentType="application/vnd.openxmlformats-officedocument.spreadsheetml.worksheet+xml"/>
  <Override PartName="/xl/comments15.xml" ContentType="application/vnd.openxmlformats-officedocument.spreadsheetml.comments+xml"/>
  <Override PartName="/xl/tables/table14.xml" ContentType="application/vnd.openxmlformats-officedocument.spreadsheetml.table+xml"/>
  <Override PartName="/xl/drawings/drawing15.xml" ContentType="application/vnd.openxmlformats-officedocument.drawing+xml"/>
  <Override PartName="/xl/worksheets/sheet15.xml" ContentType="application/vnd.openxmlformats-officedocument.spreadsheetml.worksheet+xml"/>
  <Override PartName="/xl/comments16.xml" ContentType="application/vnd.openxmlformats-officedocument.spreadsheetml.comments+xml"/>
  <Override PartName="/xl/tables/table15.xml" ContentType="application/vnd.openxmlformats-officedocument.spreadsheetml.table+xml"/>
  <Override PartName="/xl/drawings/drawing16.xml" ContentType="application/vnd.openxmlformats-officedocument.drawing+xml"/>
  <Override PartName="/xl/worksheets/sheet16.xml" ContentType="application/vnd.openxmlformats-officedocument.spreadsheetml.worksheet+xml"/>
  <Override PartName="/xl/comments17.xml" ContentType="application/vnd.openxmlformats-officedocument.spreadsheetml.comments+xml"/>
  <Override PartName="/xl/tables/table16.xml" ContentType="application/vnd.openxmlformats-officedocument.spreadsheetml.table+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4" rupBuild="26026"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zmedina\Desktop\CONALEP\2018\"/>
    </mc:Choice>
  </mc:AlternateContent>
  <bookViews>
    <workbookView xWindow="-120" yWindow="-120" windowWidth="29040" windowHeight="15840" tabRatio="891" activeTab="0"/>
  </bookViews>
  <sheets>
    <sheet name="Caratula Resumen" sheetId="103" r:id="rId3"/>
    <sheet name="A Y  II D3" sheetId="98" r:id="rId4"/>
    <sheet name="A Y II D4" sheetId="30" r:id="rId5"/>
    <sheet name="B)" sheetId="92" r:id="rId6"/>
    <sheet name="II B) Y 1" sheetId="33" r:id="rId7"/>
    <sheet name="II C y 1_" sheetId="75" r:id="rId8"/>
    <sheet name="II D) 2" sheetId="95" r:id="rId9"/>
    <sheet name="II D) 4" sheetId="10" r:id="rId10"/>
    <sheet name="II D) 4 A" sheetId="12" r:id="rId11"/>
    <sheet name="II D) 6" sheetId="13" r:id="rId12"/>
    <sheet name="II D) 7 1" sheetId="48" r:id="rId13"/>
    <sheet name="II D) 7 2 " sheetId="51" r:id="rId14"/>
    <sheet name="II D) 7 3" sheetId="84" r:id="rId15"/>
    <sheet name="E)" sheetId="18" r:id="rId16"/>
    <sheet name="F) 1" sheetId="21" r:id="rId17"/>
    <sheet name="F) 2" sheetId="23" r:id="rId18"/>
    <sheet name="G)" sheetId="20" r:id="rId19"/>
    <sheet name="H)" sheetId="104" r:id="rId20"/>
    <sheet name="Listas" sheetId="101" state="hidden" r:id="rId21"/>
  </sheets>
  <externalReferences>
    <externalReference r:id="rId23"/>
  </externalReferences>
  <definedNames>
    <definedName name="_xlnm.Print_Area" localSheetId="0">'Caratula Resumen'!$A$1:$T$77</definedName>
    <definedName name="_xlnm.Print_Titles" localSheetId="1">'A Y  II D3'!$8:$15</definedName>
    <definedName name="_xlnm.Print_Titles" localSheetId="2">'A Y II D4'!$1:$15</definedName>
    <definedName name="_xlnm.Print_Titles" localSheetId="3">'B)'!$1:$15</definedName>
    <definedName name="_xlnm.Print_Titles" localSheetId="13">'E)'!$1:$16</definedName>
    <definedName name="_xlnm.Print_Titles" localSheetId="14">'F) 1'!$1:$15</definedName>
    <definedName name="_xlnm.Print_Titles" localSheetId="15">'F) 2'!$1:$16</definedName>
    <definedName name="_xlnm.Print_Titles" localSheetId="16">'G)'!$1:$16</definedName>
    <definedName name="_xlnm.Print_Titles" localSheetId="4">'II B) Y 1'!$1:$16</definedName>
    <definedName name="_xlnm.Print_Titles" localSheetId="5">'II C y 1_'!$1:$14</definedName>
    <definedName name="_xlnm.Print_Titles" localSheetId="6">'II D) 2'!$1:$14</definedName>
    <definedName name="_xlnm.Print_Titles" localSheetId="7">'II D) 4'!$1:$16</definedName>
    <definedName name="_xlnm.Print_Titles" localSheetId="8">'II D) 4 A'!$1:$15</definedName>
    <definedName name="_xlnm.Print_Titles" localSheetId="9">'II D) 6'!$1:$16</definedName>
    <definedName name="_xlnm.Print_Titles" localSheetId="10">'II D) 7 1'!$1:$15</definedName>
    <definedName name="_xlnm.Print_Titles" localSheetId="11">'II D) 7 2 '!$1:$17</definedName>
    <definedName name="_xlnm.Print_Titles" localSheetId="12">'II D) 7 3'!$1:$14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0" l="1"/>
</calcChain>
</file>

<file path=xl/comments10.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SEP - Artículo 73 LGCG</author>
  </authors>
  <commentList>
    <comment ref="B14" authorId="0" shapeId="0" xr:uid="{00000000-0006-0000-09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4" authorId="1" shapeId="0" xr:uid="{00000000-0006-0000-0900-00000200000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 xml:space="preserve">de la SEP. 
Conforme al Acuerdo número 75 del Diario Oficial de la Federación del 12 de julio de 1982 y lo establecido en la Ley General de Educación. 
Formato: </t>
        </r>
        <r>
          <rPr>
            <b/>
            <sz val="9"/>
            <rFont val="Tahoma"/>
            <family val="2"/>
          </rPr>
          <t xml:space="preserve">nnxxxnnnnx  </t>
        </r>
        <r>
          <rPr>
            <sz val="9"/>
            <rFont val="Tahoma"/>
            <family val="2"/>
          </rPr>
          <t xml:space="preserve">                                                                                    Donde</t>
        </r>
        <r>
          <rPr>
            <b/>
            <sz val="9"/>
            <rFont val="Tahoma"/>
            <family val="2"/>
          </rPr>
          <t xml:space="preserve"> "x" </t>
        </r>
        <r>
          <rPr>
            <sz val="9"/>
            <rFont val="Tahoma"/>
            <family val="2"/>
          </rPr>
          <t xml:space="preserve">significa letra  y </t>
        </r>
        <r>
          <rPr>
            <b/>
            <sz val="9"/>
            <rFont val="Tahoma"/>
            <family val="2"/>
          </rPr>
          <t xml:space="preserve">"n" </t>
        </r>
        <r>
          <rPr>
            <sz val="9"/>
            <rFont val="Tahoma"/>
            <family val="2"/>
          </rPr>
          <t xml:space="preserve">significa número
Ejemplo: 09DPR1735D     </t>
        </r>
      </text>
    </comment>
    <comment ref="G14" authorId="1" shapeId="0" xr:uid="{00000000-0006-0000-0900-000003000000}">
      <text>
        <r>
          <rPr>
            <b/>
            <sz val="9"/>
            <rFont val="Tahoma"/>
            <family val="2"/>
          </rPr>
          <t xml:space="preserve">SEP - Artículo 73 LGCG :
</t>
        </r>
        <r>
          <rPr>
            <sz val="9"/>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shapeId="0" xr:uid="{00000000-0006-0000-0900-000004000000}">
      <text>
        <r>
          <rPr>
            <b/>
            <sz val="9"/>
            <rFont val="Tahoma"/>
            <family val="2"/>
          </rPr>
          <t>SEP - Artículo 73 LGCG:</t>
        </r>
        <r>
          <rPr>
            <sz val="9"/>
            <rFont val="Tahoma"/>
            <family val="2"/>
          </rPr>
          <t xml:space="preserve">
Referirse al Anexo </t>
        </r>
        <r>
          <rPr>
            <b/>
            <sz val="9"/>
            <rFont val="Tahoma"/>
            <family val="2"/>
          </rPr>
          <t>CFR</t>
        </r>
        <r>
          <rPr>
            <sz val="9"/>
            <rFont val="Tahoma"/>
            <family val="2"/>
          </rPr>
          <t xml:space="preserve"> (Catálogo Función Real)</t>
        </r>
      </text>
    </comment>
    <comment ref="M14" authorId="2" shapeId="0" xr:uid="{00000000-0006-0000-0900-000005000000}">
      <text>
        <r>
          <rPr>
            <b/>
            <sz val="9"/>
            <rFont val="Tahoma"/>
            <family val="2"/>
          </rPr>
          <t>SEP - Artículo 73 LGCG:</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 xml:space="preserve">Importante: </t>
        </r>
        <r>
          <rPr>
            <sz val="9"/>
            <rFont val="Tahoma"/>
            <family val="2"/>
          </rPr>
          <t>No usar coma</t>
        </r>
        <r>
          <rPr>
            <b/>
            <sz val="9"/>
            <rFont val="Tahoma"/>
            <family val="2"/>
          </rPr>
          <t xml:space="preserve"> (,) </t>
        </r>
        <r>
          <rPr>
            <sz val="9"/>
            <rFont val="Tahoma"/>
            <family val="2"/>
          </rPr>
          <t>como separardor de números enteros y decimales</t>
        </r>
      </text>
    </comment>
    <comment ref="H15" authorId="1" shapeId="0" xr:uid="{00000000-0006-0000-0900-000006000000}">
      <text>
        <r>
          <rPr>
            <b/>
            <sz val="9"/>
            <rFont val="Tahoma"/>
            <family val="2"/>
          </rPr>
          <t xml:space="preserve">SEP - Artículo 73 LGCG :
</t>
        </r>
        <r>
          <rPr>
            <sz val="9"/>
            <rFont val="Tahoma"/>
            <family val="2"/>
          </rPr>
          <t xml:space="preserve">
Clave de categoría, se refiere a la categoría salarial o de funciones a la que equivale el contrato del personal por honorarios
 Ejemplo:  </t>
        </r>
        <r>
          <rPr>
            <b/>
            <sz val="9"/>
            <rFont val="Tahoma"/>
            <family val="2"/>
          </rPr>
          <t xml:space="preserve"> E0261 </t>
        </r>
        <r>
          <rPr>
            <sz val="9"/>
            <rFont val="Tahoma"/>
            <family val="2"/>
          </rPr>
          <t xml:space="preserve">
Este campo es obligatorio y debe corresponder a las categorías reportadas en el </t>
        </r>
        <r>
          <rPr>
            <b/>
            <sz val="9"/>
            <rFont val="Tahoma"/>
            <family val="2"/>
          </rPr>
          <t>CAT</t>
        </r>
        <r>
          <rPr>
            <sz val="9"/>
            <rFont val="Tahoma"/>
            <family val="2"/>
          </rPr>
          <t xml:space="preserve"> (Catálogo de categorías y Tabuladores)</t>
        </r>
      </text>
    </comment>
    <comment ref="I15" authorId="1" shapeId="0" xr:uid="{00000000-0006-0000-0900-000007000000}">
      <text>
        <r>
          <rPr>
            <b/>
            <sz val="9"/>
            <rFont val="Tahoma"/>
            <family val="2"/>
          </rPr>
          <t xml:space="preserve">SEP - Artículo 73 LGCG :
</t>
        </r>
        <r>
          <rPr>
            <sz val="9"/>
            <rFont val="Tahoma"/>
            <family val="2"/>
          </rPr>
          <t xml:space="preserve">
Horas semana mes (HSM) que tiene el personal en este plaza.   Formato </t>
        </r>
        <r>
          <rPr>
            <b/>
            <sz val="9"/>
            <rFont val="Tahoma"/>
            <family val="2"/>
          </rPr>
          <t xml:space="preserve"> nn.n </t>
        </r>
        <r>
          <rPr>
            <sz val="9"/>
            <rFont val="Tahoma"/>
            <family val="2"/>
          </rPr>
          <t xml:space="preserve">
Se deben anotar las horas a la semana que corresponden a la labor del trabajador. 
Ejemplo:</t>
        </r>
        <r>
          <rPr>
            <b/>
            <sz val="9"/>
            <rFont val="Tahoma"/>
            <family val="2"/>
          </rPr>
          <t xml:space="preserve"> 06.0  </t>
        </r>
        <r>
          <rPr>
            <sz val="9"/>
            <rFont val="Tahoma"/>
            <family val="2"/>
          </rPr>
          <t xml:space="preserve">
</t>
        </r>
        <r>
          <rPr>
            <b/>
            <sz val="9"/>
            <rFont val="Tahoma"/>
            <family val="2"/>
          </rPr>
          <t>En caso de equivalencias con plazas jornada el campo se debe llenar con 00.0</t>
        </r>
        <r>
          <rPr>
            <sz val="9"/>
            <rFont val="Tahoma"/>
            <family val="2"/>
          </rPr>
          <t xml:space="preserve">
IMPORTANTE.- </t>
        </r>
        <r>
          <rPr>
            <b/>
            <sz val="9"/>
            <rFont val="Tahoma"/>
            <family val="2"/>
          </rPr>
          <t xml:space="preserve">no omitir el punto. 
</t>
        </r>
      </text>
    </comment>
    <comment ref="J15" authorId="1" shapeId="0" xr:uid="{00000000-0006-0000-0900-000008000000}">
      <text>
        <r>
          <rPr>
            <b/>
            <sz val="9"/>
            <rFont val="Tahoma"/>
            <family val="2"/>
          </rPr>
          <t xml:space="preserve">SEP - Artículo 73 LGCG :
</t>
        </r>
        <r>
          <rPr>
            <sz val="9"/>
            <rFont val="Tahoma"/>
            <family val="2"/>
          </rPr>
          <t xml:space="preserve">
Ejemplo:  </t>
        </r>
        <r>
          <rPr>
            <b/>
            <sz val="9"/>
            <rFont val="Tahoma"/>
            <family val="2"/>
          </rPr>
          <t xml:space="preserve">201212 </t>
        </r>
        <r>
          <rPr>
            <sz val="9"/>
            <rFont val="Tahoma"/>
            <family val="2"/>
          </rPr>
          <t xml:space="preserve">
Se refiere al período en que inicia o inició el contrato del trabajador
Formato:</t>
        </r>
        <r>
          <rPr>
            <b/>
            <sz val="9"/>
            <rFont val="Tahoma"/>
            <family val="2"/>
          </rPr>
          <t xml:space="preserve"> AAAAMMDD</t>
        </r>
      </text>
    </comment>
    <comment ref="K15" authorId="1" shapeId="0" xr:uid="{00000000-0006-0000-0900-000009000000}">
      <text>
        <r>
          <rPr>
            <b/>
            <sz val="9"/>
            <rFont val="Tahoma"/>
            <family val="2"/>
          </rPr>
          <t xml:space="preserve">SEP - Artículo 73 LGCG :
</t>
        </r>
        <r>
          <rPr>
            <sz val="9"/>
            <rFont val="Tahoma"/>
            <family val="2"/>
          </rPr>
          <t>Se refiere al período en que concluirá o concluyó el contrato del trabajador</t>
        </r>
        <r>
          <rPr>
            <b/>
            <sz val="9"/>
            <rFont val="Tahoma"/>
            <family val="2"/>
          </rPr>
          <t xml:space="preserve">
</t>
        </r>
        <r>
          <rPr>
            <sz val="9"/>
            <rFont val="Tahoma"/>
            <family val="2"/>
          </rPr>
          <t xml:space="preserve">Formato: </t>
        </r>
        <r>
          <rPr>
            <b/>
            <sz val="9"/>
            <rFont val="Tahoma"/>
            <family val="2"/>
          </rPr>
          <t xml:space="preserve">AAAAMMDD
</t>
        </r>
        <r>
          <rPr>
            <sz val="9"/>
            <rFont val="Tahoma"/>
            <family val="2"/>
          </rPr>
          <t>Nota:</t>
        </r>
        <r>
          <rPr>
            <b/>
            <sz val="9"/>
            <rFont val="Tahoma"/>
            <family val="2"/>
          </rPr>
          <t xml:space="preserve"> No puede ser posterior al 31 de Diciembre del mismo año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R9" authorId="0" shapeId="0" xr:uid="{00000000-0006-0000-0A00-000001000000}">
      <text>
        <r>
          <rPr>
            <b/>
            <sz val="9"/>
            <rFont val="Tahoma"/>
            <family val="2"/>
          </rPr>
          <t xml:space="preserve">SEP - Artículo 73 LGCG :
</t>
        </r>
        <r>
          <rPr>
            <sz val="9"/>
            <rFont val="Tahoma"/>
            <family val="2"/>
          </rPr>
          <t xml:space="preserve">
Capturar el Nombre del Estado
Ejemplo: </t>
        </r>
        <r>
          <rPr>
            <b/>
            <sz val="9"/>
            <rFont val="Tahoma"/>
            <family val="2"/>
          </rPr>
          <t>HIDALGO</t>
        </r>
      </text>
    </comment>
    <comment ref="B13" authorId="1" shapeId="0" xr:uid="{00000000-0006-0000-0A00-000002000000}">
      <text>
        <r>
          <rPr>
            <b/>
            <sz val="9"/>
            <rFont val="Tahoma"/>
            <family val="2"/>
          </rPr>
          <t xml:space="preserve">SEP - Artículo 73 LGCG :
</t>
        </r>
        <r>
          <rPr>
            <sz val="9"/>
            <rFont val="Tahoma"/>
            <family val="2"/>
          </rPr>
          <t xml:space="preserve">
Estos campos deben de ser consistentes con el catálogo</t>
        </r>
        <r>
          <rPr>
            <b/>
            <sz val="9"/>
            <rFont val="Tahoma"/>
            <family val="2"/>
          </rPr>
          <t xml:space="preserve"> TNS </t>
        </r>
        <r>
          <rPr>
            <sz val="9"/>
            <rFont val="Tahoma"/>
            <family val="2"/>
          </rPr>
          <t xml:space="preserve">(Catálogo de tipo, nivel y subnivel educativo)
</t>
        </r>
        <r>
          <rPr>
            <b/>
            <sz val="9"/>
            <rFont val="Tahoma"/>
            <family val="2"/>
          </rPr>
          <t>NOTA: Estos campos deben siempre ser llenados  únicamente  a los planteles educativos, los centros de trabajo con clasificador A, B, C, F, H, I, M, T Y Z, se les asigna un valor cero en dichos campos</t>
        </r>
      </text>
    </comment>
    <comment ref="C13" authorId="1" shapeId="0" xr:uid="{00000000-0006-0000-0A00-000003000000}">
      <text>
        <r>
          <rPr>
            <b/>
            <sz val="9"/>
            <rFont val="Tahoma"/>
            <family val="2"/>
          </rPr>
          <t xml:space="preserve">SEP - Artículo 73 LGCG :
</t>
        </r>
        <r>
          <rPr>
            <sz val="9"/>
            <rFont val="Tahoma"/>
            <family val="2"/>
          </rPr>
          <t xml:space="preserve">
Estos campos deben de ser consistentes con el catálogo </t>
        </r>
        <r>
          <rPr>
            <b/>
            <sz val="9"/>
            <rFont val="Tahoma"/>
            <family val="2"/>
          </rPr>
          <t>TNS</t>
        </r>
        <r>
          <rPr>
            <sz val="9"/>
            <rFont val="Tahoma"/>
            <family val="2"/>
          </rPr>
          <t xml:space="preserve"> (Tipo Nivel y Subnivel)
NOTA: </t>
        </r>
        <r>
          <rPr>
            <b/>
            <sz val="9"/>
            <rFont val="Tahoma"/>
            <family val="2"/>
          </rPr>
          <t>Estos campos deben siempre ser llenados  únicamente  a los planteles educativos, los centros de trabajo con clasificador A, B, C, F, H, I, M, T Y Z, se les asigna un valor cero en dichos campos</t>
        </r>
      </text>
    </comment>
    <comment ref="D13" authorId="1" shapeId="0" xr:uid="{00000000-0006-0000-0A00-000004000000}">
      <text>
        <r>
          <rPr>
            <b/>
            <sz val="9"/>
            <rFont val="Tahoma"/>
            <family val="2"/>
          </rPr>
          <t>SEP - Artículo 73 LGCG :
E</t>
        </r>
        <r>
          <rPr>
            <sz val="9"/>
            <rFont val="Tahoma"/>
            <family val="2"/>
          </rPr>
          <t xml:space="preserve">stos campos deben de ser consistentes con el catálogo </t>
        </r>
        <r>
          <rPr>
            <b/>
            <sz val="9"/>
            <rFont val="Tahoma"/>
            <family val="2"/>
          </rPr>
          <t xml:space="preserve">TNS </t>
        </r>
        <r>
          <rPr>
            <sz val="9"/>
            <rFont val="Tahoma"/>
            <family val="2"/>
          </rPr>
          <t>(Tipo Nivel y Subnivel)</t>
        </r>
        <r>
          <rPr>
            <b/>
            <sz val="9"/>
            <rFont val="Tahoma"/>
            <family val="2"/>
          </rPr>
          <t xml:space="preserve">
NOTA: Estos campos deben siempre ser llenados  únicamente  a los planteles educativos, los centros de trabajo con clasificador A, B, C, F, H, I, M, T Y Z, se les asigna un valor cero en dichos campos</t>
        </r>
      </text>
    </comment>
    <comment ref="G13" authorId="1" shapeId="0" xr:uid="{00000000-0006-0000-0A00-000005000000}">
      <text>
        <r>
          <rPr>
            <b/>
            <sz val="9"/>
            <rFont val="Tahoma"/>
            <family val="2"/>
          </rPr>
          <t xml:space="preserve">SEP - Artículo 73 LGCG :
</t>
        </r>
        <r>
          <rPr>
            <sz val="9"/>
            <rFont val="Tahoma"/>
            <family val="2"/>
          </rPr>
          <t xml:space="preserve">
Partida presupuestal autorizada.
</t>
        </r>
        <r>
          <rPr>
            <b/>
            <sz val="9"/>
            <rFont val="Tahoma"/>
            <family val="2"/>
          </rPr>
          <t xml:space="preserve">
</t>
        </r>
        <r>
          <rPr>
            <sz val="9"/>
            <rFont val="Tahoma"/>
            <family val="2"/>
          </rPr>
          <t>Es uno de los elementos de la clave presupuestal</t>
        </r>
        <r>
          <rPr>
            <b/>
            <sz val="9"/>
            <rFont val="Tahoma"/>
            <family val="2"/>
          </rPr>
          <t xml:space="preserve"> (clave de cobro)</t>
        </r>
      </text>
    </comment>
    <comment ref="K13" authorId="1" shapeId="0" xr:uid="{00000000-0006-0000-0A00-000006000000}">
      <text>
        <r>
          <rPr>
            <b/>
            <sz val="9"/>
            <rFont val="Tahoma"/>
            <family val="2"/>
          </rPr>
          <t xml:space="preserve">SEP - Artículo 73 LGCG :
</t>
        </r>
        <r>
          <rPr>
            <sz val="9"/>
            <rFont val="Tahoma"/>
            <family val="2"/>
          </rPr>
          <t xml:space="preserve">
Clasificador del territorio nacional, es un elemento que considera el tabulador de sueldos para cada nivel.
Valores:
 </t>
        </r>
        <r>
          <rPr>
            <b/>
            <sz val="9"/>
            <rFont val="Tahoma"/>
            <family val="2"/>
          </rPr>
          <t xml:space="preserve">   A =</t>
        </r>
        <r>
          <rPr>
            <sz val="9"/>
            <rFont val="Tahoma"/>
            <family val="2"/>
          </rPr>
          <t xml:space="preserve"> Zona Económica A (I) (1)
   </t>
        </r>
        <r>
          <rPr>
            <b/>
            <sz val="9"/>
            <rFont val="Tahoma"/>
            <family val="2"/>
          </rPr>
          <t xml:space="preserve">  B = </t>
        </r>
        <r>
          <rPr>
            <sz val="9"/>
            <rFont val="Tahoma"/>
            <family val="2"/>
          </rPr>
          <t xml:space="preserve">Zona Económica B (II) (2)
  </t>
        </r>
        <r>
          <rPr>
            <b/>
            <sz val="9"/>
            <rFont val="Tahoma"/>
            <family val="2"/>
          </rPr>
          <t xml:space="preserve">   C =</t>
        </r>
        <r>
          <rPr>
            <sz val="9"/>
            <rFont val="Tahoma"/>
            <family val="2"/>
          </rPr>
          <t xml:space="preserve"> Zona Económica C (III) (3)</t>
        </r>
      </text>
    </comment>
    <comment ref="L13" authorId="1" shapeId="0" xr:uid="{00000000-0006-0000-0A00-000007000000}">
      <text>
        <r>
          <rPr>
            <b/>
            <sz val="9"/>
            <rFont val="Tahoma"/>
            <family val="2"/>
          </rPr>
          <t xml:space="preserve">SEP - Artículo 73 LGCG :
</t>
        </r>
        <r>
          <rPr>
            <sz val="9"/>
            <rFont val="Tahoma"/>
            <family val="2"/>
          </rPr>
          <t xml:space="preserve">
Deberá asentarse el nivel del puesto establecido en el Catálogo de Puestos y Tabulador con el que paga la entidad
Ver ejemplo en </t>
        </r>
        <r>
          <rPr>
            <b/>
            <sz val="9"/>
            <rFont val="Tahoma"/>
            <family val="2"/>
          </rPr>
          <t>"Catálogo de nivel de puestos"</t>
        </r>
        <r>
          <rPr>
            <sz val="9"/>
            <rFont val="Tahoma"/>
            <family val="2"/>
          </rPr>
          <t xml:space="preserve">
Estos campos deben de ser consistentes con su catálogo de </t>
        </r>
        <r>
          <rPr>
            <b/>
            <sz val="9"/>
            <rFont val="Tahoma"/>
            <family val="2"/>
          </rPr>
          <t xml:space="preserve">CAT </t>
        </r>
        <r>
          <rPr>
            <sz val="9"/>
            <rFont val="Tahoma"/>
            <family val="2"/>
          </rPr>
          <t xml:space="preserve">"Categoría / Tabulador"
</t>
        </r>
      </text>
    </comment>
    <comment ref="M13" authorId="1" shapeId="0" xr:uid="{00000000-0006-0000-0A00-000008000000}">
      <text>
        <r>
          <rPr>
            <b/>
            <sz val="9"/>
            <rFont val="Tahoma"/>
            <family val="2"/>
          </rPr>
          <t xml:space="preserve">SEP - Artículo 73 LGCG :
</t>
        </r>
        <r>
          <rPr>
            <sz val="9"/>
            <rFont val="Tahoma"/>
            <family val="2"/>
          </rPr>
          <t xml:space="preserve">
Llenar con uno de los valores válidos a asignar según el concepto de pago:
</t>
        </r>
        <r>
          <rPr>
            <b/>
            <sz val="9"/>
            <rFont val="Tahoma"/>
            <family val="2"/>
          </rPr>
          <t xml:space="preserve">  FAEB </t>
        </r>
        <r>
          <rPr>
            <sz val="9"/>
            <rFont val="Tahoma"/>
            <family val="2"/>
          </rPr>
          <t xml:space="preserve">
Niveles válidos a Asignar = del 1 al 9
</t>
        </r>
        <r>
          <rPr>
            <b/>
            <sz val="9"/>
            <rFont val="Tahoma"/>
            <family val="2"/>
          </rPr>
          <t xml:space="preserve">
  FAETA CONALEP</t>
        </r>
        <r>
          <rPr>
            <sz val="9"/>
            <rFont val="Tahoma"/>
            <family val="2"/>
          </rPr>
          <t xml:space="preserve">
 Niveles  válidos a Asignar = del 1 al 15
 </t>
        </r>
        <r>
          <rPr>
            <b/>
            <sz val="9"/>
            <rFont val="Tahoma"/>
            <family val="2"/>
          </rPr>
          <t xml:space="preserve"> FAETA INEA</t>
        </r>
        <r>
          <rPr>
            <sz val="9"/>
            <rFont val="Tahoma"/>
            <family val="2"/>
          </rPr>
          <t xml:space="preserve">
 Niveles válidos a Asignar = del 1 al 9, 
OB2, MC2, NB1, OB3, QB 
Estos campos deben de ser consistentes con su Catálogo de </t>
        </r>
        <r>
          <rPr>
            <b/>
            <sz val="9"/>
            <rFont val="Tahoma"/>
            <family val="2"/>
          </rPr>
          <t>"Categoría / Tabulador"</t>
        </r>
        <r>
          <rPr>
            <sz val="9"/>
            <rFont val="Tahoma"/>
            <family val="2"/>
          </rPr>
          <t xml:space="preserve">
</t>
        </r>
      </text>
    </comment>
    <comment ref="N13" authorId="1" shapeId="0" xr:uid="{00000000-0006-0000-0A00-000009000000}">
      <text>
        <r>
          <rPr>
            <b/>
            <sz val="9"/>
            <rFont val="Tahoma"/>
            <family val="2"/>
          </rPr>
          <t xml:space="preserve">SEP - Artículo 73 LGCG :
</t>
        </r>
        <r>
          <rPr>
            <sz val="9"/>
            <rFont val="Tahoma"/>
            <family val="2"/>
          </rPr>
          <t xml:space="preserve">
Valores:
    </t>
        </r>
        <r>
          <rPr>
            <b/>
            <sz val="9"/>
            <rFont val="Tahoma"/>
            <family val="2"/>
          </rPr>
          <t xml:space="preserve"> P =</t>
        </r>
        <r>
          <rPr>
            <sz val="9"/>
            <rFont val="Tahoma"/>
            <family val="2"/>
          </rPr>
          <t xml:space="preserve"> Plaza Jornada
   </t>
        </r>
        <r>
          <rPr>
            <b/>
            <sz val="9"/>
            <rFont val="Tahoma"/>
            <family val="2"/>
          </rPr>
          <t xml:space="preserve">  H =</t>
        </r>
        <r>
          <rPr>
            <sz val="9"/>
            <rFont val="Tahoma"/>
            <family val="2"/>
          </rPr>
          <t xml:space="preserve"> Plaza 
Hora/semana/mes
</t>
        </r>
      </text>
    </comment>
    <comment ref="O13" authorId="1" shapeId="0" xr:uid="{00000000-0006-0000-0A00-00000A000000}">
      <text>
        <r>
          <rPr>
            <b/>
            <sz val="9"/>
            <rFont val="Tahoma"/>
            <family val="2"/>
          </rPr>
          <t xml:space="preserve">SEP - Artículo 73 LGCG :
</t>
        </r>
        <r>
          <rPr>
            <sz val="9"/>
            <rFont val="Tahoma"/>
            <family val="2"/>
          </rPr>
          <t xml:space="preserve">
Define el monto mensual (considera dos decimales) de la plaza inicial correspondiente a tipo de contratación de jornada
Cantidad de 10 números enteros, dos decimales e  incluye el punto.  
 Formato: </t>
        </r>
        <r>
          <rPr>
            <b/>
            <sz val="9"/>
            <rFont val="Tahoma"/>
            <family val="2"/>
          </rPr>
          <t>nnnnnnnnnn.nn</t>
        </r>
        <r>
          <rPr>
            <sz val="9"/>
            <rFont val="Tahoma"/>
            <family val="2"/>
          </rPr>
          <t xml:space="preserve">
</t>
        </r>
        <r>
          <rPr>
            <b/>
            <sz val="9"/>
            <rFont val="Tahoma"/>
            <family val="2"/>
          </rPr>
          <t xml:space="preserve">En caso de ser plaza de HSM dejar en Ceros   </t>
        </r>
        <r>
          <rPr>
            <sz val="9"/>
            <rFont val="Tahoma"/>
            <family val="2"/>
          </rPr>
          <t xml:space="preserve">  
Ejemplos:
0.00
0
505.00
505
230.10
230.1
IMPORTANTE.- </t>
        </r>
        <r>
          <rPr>
            <b/>
            <sz val="9"/>
            <rFont val="Tahoma"/>
            <family val="2"/>
          </rPr>
          <t>No usar coma (,) para separar enteros y decimales</t>
        </r>
        <r>
          <rPr>
            <sz val="9"/>
            <rFont val="Tahoma"/>
            <family val="2"/>
          </rPr>
          <t xml:space="preserve">
</t>
        </r>
      </text>
    </comment>
    <comment ref="P13" authorId="1" shapeId="0" xr:uid="{00000000-0006-0000-0A00-00000B000000}">
      <text>
        <r>
          <rPr>
            <b/>
            <sz val="9"/>
            <rFont val="Tahoma"/>
            <family val="2"/>
          </rPr>
          <t xml:space="preserve">SEP - Artículo 73 LGCG :
</t>
        </r>
        <r>
          <rPr>
            <sz val="9"/>
            <rFont val="Tahoma"/>
            <family val="2"/>
          </rPr>
          <t xml:space="preserve">
En caso de ser plaza jornada dejar en ceros
</t>
        </r>
        <r>
          <rPr>
            <b/>
            <sz val="9"/>
            <rFont val="Tahoma"/>
            <family val="2"/>
          </rPr>
          <t>Ejemplos:</t>
        </r>
        <r>
          <rPr>
            <sz val="9"/>
            <rFont val="Tahoma"/>
            <family val="2"/>
          </rPr>
          <t xml:space="preserve">
          Sí -&gt; 0.00       No -&gt; 0
          Sí -&gt; 505.00  No -&gt; 505
          Sí -&gt; 230.10  No -&gt; 230.1
IMPORTANTE.-</t>
        </r>
        <r>
          <rPr>
            <b/>
            <sz val="9"/>
            <rFont val="Tahoma"/>
            <family val="2"/>
          </rPr>
          <t xml:space="preserve"> No usar coma (,) para separar enteros y decimales</t>
        </r>
      </text>
    </comment>
    <comment ref="Q13" authorId="1" shapeId="0" xr:uid="{00000000-0006-0000-0A00-00000C000000}">
      <text>
        <r>
          <rPr>
            <b/>
            <sz val="9"/>
            <rFont val="Tahoma"/>
            <family val="2"/>
          </rPr>
          <t xml:space="preserve">SEP - Artículo 73 LGCG :
</t>
        </r>
        <r>
          <rPr>
            <sz val="9"/>
            <rFont val="Tahoma"/>
            <family val="2"/>
          </rPr>
          <t xml:space="preserve">
Define el número total de plazas por jornada de la categoría, siempre y cuando el tipo de contratación haya sido por jornada 
Formato: </t>
        </r>
        <r>
          <rPr>
            <b/>
            <sz val="9"/>
            <rFont val="Tahoma"/>
            <family val="2"/>
          </rPr>
          <t>nnnnnn</t>
        </r>
        <r>
          <rPr>
            <sz val="9"/>
            <rFont val="Tahoma"/>
            <family val="2"/>
          </rPr>
          <t xml:space="preserve">
</t>
        </r>
        <r>
          <rPr>
            <b/>
            <sz val="9"/>
            <rFont val="Tahoma"/>
            <family val="2"/>
          </rPr>
          <t xml:space="preserve">En caso de ser plaza de HSM dejar en Ceros
</t>
        </r>
      </text>
    </comment>
    <comment ref="R13" authorId="1" shapeId="0" xr:uid="{00000000-0006-0000-0A00-00000D000000}">
      <text>
        <r>
          <rPr>
            <b/>
            <sz val="9"/>
            <rFont val="Tahoma"/>
            <family val="2"/>
          </rPr>
          <t xml:space="preserve">SEP - Artículo 73 LGCG :
</t>
        </r>
        <r>
          <rPr>
            <sz val="9"/>
            <rFont val="Tahoma"/>
            <family val="2"/>
          </rPr>
          <t xml:space="preserve">
Define el número total de horas semana mes para esta categoría. 
</t>
        </r>
        <r>
          <rPr>
            <b/>
            <sz val="9"/>
            <rFont val="Tahoma"/>
            <family val="2"/>
          </rPr>
          <t xml:space="preserve">Este campo solo deberá contener información si en el catálogo de Categorías / Tabulador el campo "Tipo de Contratación" es por hora/semana/mes  </t>
        </r>
        <r>
          <rPr>
            <sz val="9"/>
            <rFont val="Tahoma"/>
            <family val="2"/>
          </rPr>
          <t xml:space="preserve">
Formato:</t>
        </r>
        <r>
          <rPr>
            <b/>
            <sz val="9"/>
            <rFont val="Tahoma"/>
            <family val="2"/>
          </rPr>
          <t xml:space="preserve"> nnnnnnn</t>
        </r>
        <r>
          <rPr>
            <sz val="9"/>
            <rFont val="Tahoma"/>
            <family val="2"/>
          </rPr>
          <t xml:space="preserve">
En caso de ser plaza jornada dejar en ceros</t>
        </r>
      </text>
    </comment>
    <comment ref="S13" authorId="1" shapeId="0" xr:uid="{00000000-0006-0000-0A00-00000E000000}">
      <text>
        <r>
          <rPr>
            <b/>
            <sz val="9"/>
            <rFont val="Tahoma"/>
            <family val="2"/>
          </rPr>
          <t xml:space="preserve">SEP - Artículo 73 LGCG :
</t>
        </r>
        <r>
          <rPr>
            <sz val="9"/>
            <rFont val="Tahoma"/>
            <family val="2"/>
          </rPr>
          <t xml:space="preserve">
Presenta el importe total del presupuesto asignado para esta categoría de plaza jornada y/o de horas semana mes.
Formato: </t>
        </r>
        <r>
          <rPr>
            <b/>
            <sz val="9"/>
            <rFont val="Tahoma"/>
            <family val="2"/>
          </rPr>
          <t>nnnnnnnnnn.nn</t>
        </r>
        <r>
          <rPr>
            <sz val="9"/>
            <rFont val="Tahoma"/>
            <family val="2"/>
          </rPr>
          <t xml:space="preserve">
</t>
        </r>
        <r>
          <rPr>
            <b/>
            <sz val="9"/>
            <rFont val="Tahoma"/>
            <family val="2"/>
          </rPr>
          <t>Forma de obtenciòn del campo:</t>
        </r>
        <r>
          <rPr>
            <sz val="9"/>
            <rFont val="Tahoma"/>
            <family val="2"/>
          </rPr>
          <t xml:space="preserve">
</t>
        </r>
        <r>
          <rPr>
            <b/>
            <sz val="9"/>
            <rFont val="Tahoma"/>
            <family val="2"/>
          </rPr>
          <t>Categorìa Plaza de Jornada:</t>
        </r>
        <r>
          <rPr>
            <sz val="9"/>
            <rFont val="Tahoma"/>
            <family val="2"/>
          </rPr>
          <t xml:space="preserve">
Se multiplica Monto del sueldo mensual para plaza de jornada por total de plazas de jornada de la categoría.
</t>
        </r>
        <r>
          <rPr>
            <b/>
            <sz val="9"/>
            <rFont val="Tahoma"/>
            <family val="2"/>
          </rPr>
          <t>Categorìa Plaza por H/S/M:</t>
        </r>
        <r>
          <rPr>
            <sz val="9"/>
            <rFont val="Tahoma"/>
            <family val="2"/>
          </rPr>
          <t xml:space="preserve">
Se multiplica Monto del sueldo mensual para plaza de HSM por total de plazas de HSM de la categoría</t>
        </r>
      </text>
    </comment>
    <comment ref="H14" authorId="1" shapeId="0" xr:uid="{00000000-0006-0000-0A00-00000F000000}">
      <text>
        <r>
          <rPr>
            <b/>
            <sz val="9"/>
            <rFont val="Tahoma"/>
            <family val="2"/>
          </rPr>
          <t xml:space="preserve">SEP - Artículo 73 LGCG :
</t>
        </r>
        <r>
          <rPr>
            <sz val="9"/>
            <rFont val="Tahoma"/>
            <family val="2"/>
          </rPr>
          <t xml:space="preserve">
Valores:
</t>
        </r>
        <r>
          <rPr>
            <b/>
            <sz val="9"/>
            <rFont val="Tahoma"/>
            <family val="2"/>
          </rPr>
          <t xml:space="preserve">1 = </t>
        </r>
        <r>
          <rPr>
            <sz val="9"/>
            <rFont val="Tahoma"/>
            <family val="2"/>
          </rPr>
          <t xml:space="preserve">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3 =</t>
        </r>
        <r>
          <rPr>
            <sz val="9"/>
            <rFont val="Tahoma"/>
            <family val="2"/>
          </rPr>
          <t xml:space="preserve"> 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I14" authorId="1" shapeId="0" xr:uid="{00000000-0006-0000-0A00-000010000000}">
      <text>
        <r>
          <rPr>
            <b/>
            <sz val="9"/>
            <rFont val="Tahoma"/>
            <family val="2"/>
          </rPr>
          <t xml:space="preserve">SEP - Artículo 73 LGCG :
</t>
        </r>
        <r>
          <rPr>
            <sz val="9"/>
            <rFont val="Tahoma"/>
            <family val="2"/>
          </rPr>
          <t xml:space="preserve">
Identificador de la categoría autorizada.
Es uno de los elementos de la clave presupuestal </t>
        </r>
        <r>
          <rPr>
            <b/>
            <sz val="9"/>
            <rFont val="Tahoma"/>
            <family val="2"/>
          </rPr>
          <t>(clave de cobro)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5" authorId="0" shapeId="0" xr:uid="{00000000-0006-0000-0B00-000001000000}">
      <text>
        <r>
          <rPr>
            <b/>
            <sz val="9"/>
            <rFont val="Tahoma"/>
            <family val="2"/>
          </rPr>
          <t xml:space="preserve">SEP - Artículo 73 LGCG :
</t>
        </r>
        <r>
          <rPr>
            <sz val="9"/>
            <rFont val="Tahoma"/>
            <family val="2"/>
          </rPr>
          <t xml:space="preserve">
El art.10 del PEF_2012 requiere información del fondeo federal, "1", "3",  la identificación "2" es para aceptar nóminas estatales en las que se paga alguna(s) percepciones fondeadas por la federación. Valores:
  </t>
        </r>
        <r>
          <rPr>
            <b/>
            <sz val="9"/>
            <rFont val="Tahoma"/>
            <family val="2"/>
          </rPr>
          <t xml:space="preserve">   1 =</t>
        </r>
        <r>
          <rPr>
            <sz val="9"/>
            <rFont val="Tahoma"/>
            <family val="2"/>
          </rPr>
          <t xml:space="preserve"> Federal-Federalizada
    </t>
        </r>
        <r>
          <rPr>
            <b/>
            <sz val="9"/>
            <rFont val="Tahoma"/>
            <family val="2"/>
          </rPr>
          <t xml:space="preserve"> 2 = </t>
        </r>
        <r>
          <rPr>
            <sz val="9"/>
            <rFont val="Tahoma"/>
            <family val="2"/>
          </rPr>
          <t xml:space="preserve">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 xml:space="preserve">   4 =</t>
        </r>
        <r>
          <rPr>
            <sz val="9"/>
            <rFont val="Tahoma"/>
            <family val="2"/>
          </rPr>
          <t xml:space="preserve"> Federal docente CONALEP.
     </t>
        </r>
        <r>
          <rPr>
            <b/>
            <sz val="9"/>
            <rFont val="Tahoma"/>
            <family val="2"/>
          </rPr>
          <t>8 =</t>
        </r>
        <r>
          <rPr>
            <sz val="9"/>
            <rFont val="Tahoma"/>
            <family val="2"/>
          </rPr>
          <t xml:space="preserve"> Estatal
</t>
        </r>
        <r>
          <rPr>
            <b/>
            <sz val="9"/>
            <rFont val="Tahoma"/>
            <family val="2"/>
          </rPr>
          <t>En caso de ser plaza federalizada o que conserve la estructura presupuestal federalizada es obligatorio llenar los campos del 18 al 24.</t>
        </r>
        <r>
          <rPr>
            <sz val="9"/>
            <rFont val="Tahoma"/>
            <family val="2"/>
          </rPr>
          <t xml:space="preserve">
</t>
        </r>
      </text>
    </comment>
    <comment ref="C15" authorId="0" shapeId="0" xr:uid="{00000000-0006-0000-0B00-000002000000}">
      <text>
        <r>
          <rPr>
            <b/>
            <sz val="9"/>
            <rFont val="Tahoma"/>
            <family val="2"/>
          </rPr>
          <t xml:space="preserve">SEP - Artículo 73 LGCG :
</t>
        </r>
        <r>
          <rPr>
            <sz val="9"/>
            <rFont val="Tahoma"/>
            <family val="2"/>
          </rPr>
          <t xml:space="preserve">
Identificador de la categoría autorizada
Es uno de los elementos de la clave presupuestal </t>
        </r>
        <r>
          <rPr>
            <b/>
            <sz val="9"/>
            <rFont val="Tahoma"/>
            <family val="2"/>
          </rPr>
          <t>(clave de cobro)</t>
        </r>
      </text>
    </comment>
    <comment ref="D15" authorId="1" shapeId="0" xr:uid="{00000000-0006-0000-0B00-000003000000}">
      <text>
        <r>
          <rPr>
            <b/>
            <sz val="9"/>
            <rFont val="Tahoma"/>
            <family val="2"/>
          </rPr>
          <t xml:space="preserve">SEP - Artículo 73 LGCG:
</t>
        </r>
        <r>
          <rPr>
            <sz val="9"/>
            <rFont val="Tahoma"/>
            <family val="2"/>
          </rPr>
          <t xml:space="preserve">
Descripción de la categoría autorizada</t>
        </r>
      </text>
    </comment>
    <comment ref="E15" authorId="0" shapeId="0" xr:uid="{00000000-0006-0000-0B00-000004000000}">
      <text>
        <r>
          <rPr>
            <b/>
            <sz val="9"/>
            <rFont val="Tahoma"/>
            <family val="2"/>
          </rPr>
          <t xml:space="preserve">SEP - Artículo 73 LGCG :
</t>
        </r>
        <r>
          <rPr>
            <sz val="9"/>
            <rFont val="Tahoma"/>
            <family val="2"/>
          </rPr>
          <t xml:space="preserve">
Valores de la contratación:
   </t>
        </r>
        <r>
          <rPr>
            <b/>
            <sz val="9"/>
            <rFont val="Tahoma"/>
            <family val="2"/>
          </rPr>
          <t xml:space="preserve">  P =</t>
        </r>
        <r>
          <rPr>
            <sz val="9"/>
            <rFont val="Tahoma"/>
            <family val="2"/>
          </rPr>
          <t xml:space="preserve"> Plaza Jornada
     </t>
        </r>
        <r>
          <rPr>
            <b/>
            <sz val="9"/>
            <rFont val="Tahoma"/>
            <family val="2"/>
          </rPr>
          <t xml:space="preserve">H = </t>
        </r>
        <r>
          <rPr>
            <sz val="9"/>
            <rFont val="Tahoma"/>
            <family val="2"/>
          </rPr>
          <t xml:space="preserve">Plaza Hora/semana/mes
</t>
        </r>
      </text>
    </comment>
    <comment ref="F15" authorId="0" shapeId="0" xr:uid="{00000000-0006-0000-0B00-000005000000}">
      <text>
        <r>
          <rPr>
            <b/>
            <sz val="9"/>
            <rFont val="Tahoma"/>
            <family val="2"/>
          </rPr>
          <t xml:space="preserve">SEP - Artículo 73 LGCG :
</t>
        </r>
        <r>
          <rPr>
            <sz val="9"/>
            <rFont val="Tahoma"/>
            <family val="2"/>
          </rPr>
          <t xml:space="preserve">
Define la principal función de la categoría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3 =</t>
        </r>
        <r>
          <rPr>
            <sz val="9"/>
            <rFont val="Tahoma"/>
            <family val="2"/>
          </rPr>
          <t xml:space="preserve"> Docente (Personal frente a 
       grupo y  funciones Pedagógicas)
</t>
        </r>
        <r>
          <rPr>
            <b/>
            <sz val="9"/>
            <rFont val="Tahoma"/>
            <family val="2"/>
          </rPr>
          <t>4 =</t>
        </r>
        <r>
          <rPr>
            <sz val="9"/>
            <rFont val="Tahoma"/>
            <family val="2"/>
          </rPr>
          <t xml:space="preserve"> Directivo (personal docente en 
        función de dirección ó supervisión
        educativa)
</t>
        </r>
        <r>
          <rPr>
            <b/>
            <sz val="9"/>
            <rFont val="Tahoma"/>
            <family val="2"/>
          </rPr>
          <t>5 =</t>
        </r>
        <r>
          <rPr>
            <sz val="9"/>
            <rFont val="Tahoma"/>
            <family val="2"/>
          </rPr>
          <t xml:space="preserve"> Administrativo en Mandos Medios 
       y  Superiores</t>
        </r>
      </text>
    </comment>
    <comment ref="G15" authorId="0" shapeId="0" xr:uid="{00000000-0006-0000-0B00-000006000000}">
      <text>
        <r>
          <rPr>
            <b/>
            <sz val="9"/>
            <rFont val="Tahoma"/>
            <family val="2"/>
          </rPr>
          <t xml:space="preserve">SEP - Artículo 73 LGCG :
</t>
        </r>
        <r>
          <rPr>
            <sz val="9"/>
            <rFont val="Tahoma"/>
            <family val="2"/>
          </rPr>
          <t xml:space="preserve">
Clave de concepto de pago que corresponde a percepciones de sueldo base o compactado y/o  compensación garantizada
</t>
        </r>
        <r>
          <rPr>
            <b/>
            <sz val="9"/>
            <rFont val="Tahoma"/>
            <family val="2"/>
          </rPr>
          <t xml:space="preserve">Ejemplos: </t>
        </r>
        <r>
          <rPr>
            <sz val="9"/>
            <rFont val="Tahoma"/>
            <family val="2"/>
          </rPr>
          <t xml:space="preserve">
De sueldo base 7, 7A, 7B, 7C, 7D, 7E  </t>
        </r>
        <r>
          <rPr>
            <b/>
            <sz val="9"/>
            <rFont val="Tahoma"/>
            <family val="2"/>
          </rPr>
          <t>(FAEB)</t>
        </r>
        <r>
          <rPr>
            <sz val="9"/>
            <rFont val="Tahoma"/>
            <family val="2"/>
          </rPr>
          <t xml:space="preserve">, 1003 </t>
        </r>
        <r>
          <rPr>
            <b/>
            <sz val="9"/>
            <rFont val="Tahoma"/>
            <family val="2"/>
          </rPr>
          <t xml:space="preserve">(FAETA) </t>
        </r>
        <r>
          <rPr>
            <sz val="9"/>
            <rFont val="Tahoma"/>
            <family val="2"/>
          </rPr>
          <t xml:space="preserve">
</t>
        </r>
      </text>
    </comment>
    <comment ref="H15" authorId="0" shapeId="0" xr:uid="{00000000-0006-0000-0B00-000007000000}">
      <text>
        <r>
          <rPr>
            <b/>
            <sz val="9"/>
            <rFont val="Tahoma"/>
            <family val="2"/>
          </rPr>
          <t xml:space="preserve">SEP - Artículo 73 LGCG :
</t>
        </r>
        <r>
          <rPr>
            <sz val="9"/>
            <rFont val="Tahoma"/>
            <family val="2"/>
          </rPr>
          <t xml:space="preserve">
Llenar con uno de los valores válidos según la clave de concepto de pago:
         </t>
        </r>
        <r>
          <rPr>
            <b/>
            <sz val="9"/>
            <rFont val="Tahoma"/>
            <family val="2"/>
          </rPr>
          <t>FAEB</t>
        </r>
        <r>
          <rPr>
            <sz val="9"/>
            <rFont val="Tahoma"/>
            <family val="2"/>
          </rPr>
          <t xml:space="preserve"> Niveles válidos a Asignar 
                       son: del 1 al 9
         </t>
        </r>
        <r>
          <rPr>
            <b/>
            <sz val="9"/>
            <rFont val="Tahoma"/>
            <family val="2"/>
          </rPr>
          <t xml:space="preserve">Ejem: </t>
        </r>
        <r>
          <rPr>
            <sz val="9"/>
            <rFont val="Tahoma"/>
            <family val="2"/>
          </rPr>
          <t xml:space="preserve">3,33, 27Z, 27ZA, 27ZB, 
                       E7007, E8608
        </t>
        </r>
        <r>
          <rPr>
            <b/>
            <sz val="9"/>
            <rFont val="Tahoma"/>
            <family val="2"/>
          </rPr>
          <t xml:space="preserve"> FAETA CONALEP </t>
        </r>
        <r>
          <rPr>
            <sz val="9"/>
            <rFont val="Tahoma"/>
            <family val="2"/>
          </rPr>
          <t>Niveles válidos a Asignar son: del 1 al 30;
          EMS; MTEMS; NNMT (NN va del 
         01 al 30)</t>
        </r>
      </text>
    </comment>
    <comment ref="I15" authorId="0" shapeId="0" xr:uid="{00000000-0006-0000-0B00-000008000000}">
      <text>
        <r>
          <rPr>
            <b/>
            <sz val="9"/>
            <rFont val="Tahoma"/>
            <family val="2"/>
          </rPr>
          <t xml:space="preserve">SEP - Artículo 73 LGCG :
</t>
        </r>
        <r>
          <rPr>
            <sz val="9"/>
            <rFont val="Tahoma"/>
            <family val="2"/>
          </rPr>
          <t xml:space="preserve">
Llenar con uno de los valores válidos según la clave de concepto de pago:
        </t>
        </r>
        <r>
          <rPr>
            <b/>
            <sz val="9"/>
            <rFont val="Tahoma"/>
            <family val="2"/>
          </rPr>
          <t xml:space="preserve"> FAEB </t>
        </r>
        <r>
          <rPr>
            <sz val="9"/>
            <rFont val="Tahoma"/>
            <family val="2"/>
          </rPr>
          <t xml:space="preserve">
         Niveles válidos a Asignar son: del 
         1 al 9
 </t>
        </r>
        <r>
          <rPr>
            <b/>
            <sz val="9"/>
            <rFont val="Tahoma"/>
            <family val="2"/>
          </rPr>
          <t xml:space="preserve">        FAETA CONALEP</t>
        </r>
        <r>
          <rPr>
            <sz val="9"/>
            <rFont val="Tahoma"/>
            <family val="2"/>
          </rPr>
          <t xml:space="preserve">
         Niveles válidos a Asignar son: 1, 2   y 3
        </t>
        </r>
      </text>
    </comment>
    <comment ref="R15" authorId="0" shapeId="0" xr:uid="{00000000-0006-0000-0B00-000009000000}">
      <text>
        <r>
          <rPr>
            <b/>
            <sz val="9"/>
            <rFont val="Tahoma"/>
            <family val="2"/>
          </rPr>
          <t xml:space="preserve">SEP - Artículo 73 LGCG :
</t>
        </r>
        <r>
          <rPr>
            <sz val="9"/>
            <rFont val="Tahoma"/>
            <family val="2"/>
          </rPr>
          <t xml:space="preserve">
Se registra la fecha de cualquier cambio en la categoria Formato 
</t>
        </r>
        <r>
          <rPr>
            <b/>
            <sz val="9"/>
            <rFont val="Tahoma"/>
            <family val="2"/>
          </rPr>
          <t xml:space="preserve">AAAAMMDD </t>
        </r>
        <r>
          <rPr>
            <sz val="9"/>
            <rFont val="Tahoma"/>
            <family val="2"/>
          </rPr>
          <t xml:space="preserve">
</t>
        </r>
      </text>
    </comment>
    <comment ref="J16" authorId="0" shapeId="0" xr:uid="{00000000-0006-0000-0B00-00000A000000}">
      <text>
        <r>
          <rPr>
            <b/>
            <sz val="9"/>
            <rFont val="Tahoma"/>
            <family val="2"/>
          </rPr>
          <t xml:space="preserve">SEP - Artículo 73 LGCG :
</t>
        </r>
        <r>
          <rPr>
            <sz val="9"/>
            <rFont val="Tahoma"/>
            <family val="2"/>
          </rPr>
          <t xml:space="preserve">
Inicio de la vigencia del sueldo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significa quincena</t>
        </r>
      </text>
    </comment>
    <comment ref="K16" authorId="0" shapeId="0" xr:uid="{00000000-0006-0000-0B00-00000B000000}">
      <text>
        <r>
          <rPr>
            <b/>
            <sz val="9"/>
            <rFont val="Tahoma"/>
            <family val="2"/>
          </rPr>
          <t xml:space="preserve">SEP - Artículo 73 LGCG :
</t>
        </r>
        <r>
          <rPr>
            <sz val="9"/>
            <rFont val="Tahoma"/>
            <family val="2"/>
          </rPr>
          <t xml:space="preserve">
Cierre de la vigencia de la categoría         
Formato </t>
        </r>
        <r>
          <rPr>
            <b/>
            <sz val="9"/>
            <rFont val="Tahoma"/>
            <family val="2"/>
          </rPr>
          <t xml:space="preserve">AAAAQQ </t>
        </r>
        <r>
          <rPr>
            <sz val="9"/>
            <rFont val="Tahoma"/>
            <family val="2"/>
          </rPr>
          <t xml:space="preserve">en caso de estar abierta </t>
        </r>
        <r>
          <rPr>
            <b/>
            <sz val="9"/>
            <rFont val="Tahoma"/>
            <family val="2"/>
          </rPr>
          <t>999999</t>
        </r>
        <r>
          <rPr>
            <sz val="9"/>
            <rFont val="Tahoma"/>
            <family val="2"/>
          </rPr>
          <t xml:space="preserve"> significa que el sueldo es vigente</t>
        </r>
      </text>
    </comment>
    <comment ref="L16" authorId="0" shapeId="0" xr:uid="{00000000-0006-0000-0B00-00000C00000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 (HSM). 
</t>
        </r>
        <r>
          <rPr>
            <b/>
            <sz val="9"/>
            <rFont val="Tahoma"/>
            <family val="2"/>
          </rPr>
          <t>A=</t>
        </r>
        <r>
          <rPr>
            <sz val="9"/>
            <rFont val="Tahoma"/>
            <family val="2"/>
          </rPr>
          <t xml:space="preserve"> Zona económica A (I)                                                                             
  Formato: </t>
        </r>
        <r>
          <rPr>
            <b/>
            <sz val="9"/>
            <rFont val="Tahoma"/>
            <family val="2"/>
          </rPr>
          <t>nnnnnnnnnn.nn</t>
        </r>
        <r>
          <rPr>
            <sz val="9"/>
            <rFont val="Tahoma"/>
            <family val="2"/>
          </rPr>
          <t xml:space="preserve">
</t>
        </r>
        <r>
          <rPr>
            <b/>
            <sz val="9"/>
            <rFont val="Tahoma"/>
            <family val="2"/>
          </rPr>
          <t>En caso de que el monto mensual no pertenezca a esta zona económica dejar en ceros</t>
        </r>
        <r>
          <rPr>
            <sz val="9"/>
            <rFont val="Tahoma"/>
            <family val="2"/>
          </rPr>
          <t xml:space="preserve">
Cantidad de 10 números enteros, dos decimales e  incluye el punto.                            Formato:</t>
        </r>
        <r>
          <rPr>
            <b/>
            <sz val="9"/>
            <rFont val="Tahoma"/>
            <family val="2"/>
          </rPr>
          <t xml:space="preserve"> nnnnnnnnnn.nn</t>
        </r>
        <r>
          <rPr>
            <sz val="9"/>
            <rFont val="Tahoma"/>
            <family val="2"/>
          </rPr>
          <t xml:space="preserve">
Ejemplos:
           0.00       0
           505.00  505
           230.10  230.1
</t>
        </r>
      </text>
    </comment>
    <comment ref="M16" authorId="0" shapeId="0" xr:uid="{00000000-0006-0000-0B00-00000D00000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t>
        </r>
        <r>
          <rPr>
            <b/>
            <sz val="9"/>
            <rFont val="Tahoma"/>
            <family val="2"/>
          </rPr>
          <t xml:space="preserve"> (HSM). </t>
        </r>
        <r>
          <rPr>
            <sz val="9"/>
            <rFont val="Tahoma"/>
            <family val="2"/>
          </rPr>
          <t xml:space="preserve">
</t>
        </r>
        <r>
          <rPr>
            <b/>
            <sz val="9"/>
            <rFont val="Tahoma"/>
            <family val="2"/>
          </rPr>
          <t>B =</t>
        </r>
        <r>
          <rPr>
            <sz val="9"/>
            <rFont val="Tahoma"/>
            <family val="2"/>
          </rPr>
          <t xml:space="preserve"> Zona económica B. (II)                                                                              Formato: </t>
        </r>
        <r>
          <rPr>
            <b/>
            <sz val="9"/>
            <rFont val="Tahoma"/>
            <family val="2"/>
          </rPr>
          <t>nnnnnnnnnn.nn</t>
        </r>
        <r>
          <rPr>
            <sz val="9"/>
            <rFont val="Tahoma"/>
            <family val="2"/>
          </rPr>
          <t xml:space="preserve">
</t>
        </r>
        <r>
          <rPr>
            <b/>
            <sz val="9"/>
            <rFont val="Tahoma"/>
            <family val="2"/>
          </rPr>
          <t xml:space="preserve">En caso de que el monto mensual no pertenezca a esta zona económica dejar en ceros
</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Ejemplos:</t>
        </r>
        <r>
          <rPr>
            <sz val="9"/>
            <rFont val="Tahoma"/>
            <family val="2"/>
          </rPr>
          <t xml:space="preserve">
           0.00        0
          505.00  505
          230.10  230.1</t>
        </r>
      </text>
    </comment>
    <comment ref="N16" authorId="0" shapeId="0" xr:uid="{00000000-0006-0000-0B00-00000E000000}">
      <text>
        <r>
          <rPr>
            <b/>
            <sz val="9"/>
            <rFont val="Tahoma"/>
            <family val="2"/>
          </rPr>
          <t xml:space="preserve">SEP - Artículo 73 LGCG :
</t>
        </r>
        <r>
          <rPr>
            <sz val="9"/>
            <rFont val="Tahoma"/>
            <family val="2"/>
          </rPr>
          <t xml:space="preserve">
Sueldo bruto mensual asignado a la categoría. En caso de contratación por horas corresponde al sueldo por hora-semana-mes</t>
        </r>
        <r>
          <rPr>
            <b/>
            <sz val="9"/>
            <rFont val="Tahoma"/>
            <family val="2"/>
          </rPr>
          <t xml:space="preserve"> (HSM). </t>
        </r>
        <r>
          <rPr>
            <sz val="9"/>
            <rFont val="Tahoma"/>
            <family val="2"/>
          </rPr>
          <t xml:space="preserve">
</t>
        </r>
        <r>
          <rPr>
            <b/>
            <sz val="9"/>
            <rFont val="Tahoma"/>
            <family val="2"/>
          </rPr>
          <t>C =</t>
        </r>
        <r>
          <rPr>
            <sz val="9"/>
            <rFont val="Tahoma"/>
            <family val="2"/>
          </rPr>
          <t xml:space="preserve"> Zona económica C (III)                                                                               Formato: </t>
        </r>
        <r>
          <rPr>
            <b/>
            <sz val="9"/>
            <rFont val="Tahoma"/>
            <family val="2"/>
          </rPr>
          <t>nnnnnnnnnn.nn</t>
        </r>
        <r>
          <rPr>
            <sz val="9"/>
            <rFont val="Tahoma"/>
            <family val="2"/>
          </rPr>
          <t xml:space="preserve">
</t>
        </r>
        <r>
          <rPr>
            <b/>
            <sz val="9"/>
            <rFont val="Tahoma"/>
            <family val="2"/>
          </rPr>
          <t xml:space="preserve">En caso de que el monto mensual no pertenezca a esta zona económica dejar en ceros
</t>
        </r>
        <r>
          <rPr>
            <sz val="9"/>
            <rFont val="Tahoma"/>
            <family val="2"/>
          </rPr>
          <t xml:space="preserve">
Cantidad de 10 números enteros, dos decimales e  incluye el punto.                             
Formato: </t>
        </r>
        <r>
          <rPr>
            <b/>
            <sz val="9"/>
            <rFont val="Tahoma"/>
            <family val="2"/>
          </rPr>
          <t>nnnnnnnnnn.nn
Ejemplos:</t>
        </r>
        <r>
          <rPr>
            <sz val="9"/>
            <rFont val="Tahoma"/>
            <family val="2"/>
          </rPr>
          <t xml:space="preserve">
          Sí -&gt; 0.00       No -&gt; 0
          Sí -&gt; 505.00  No -&gt; 505
          Sí -&gt; 230.10  No -&gt; 230.1</t>
        </r>
      </text>
    </comment>
    <comment ref="O16" authorId="0" shapeId="0" xr:uid="{00000000-0006-0000-0B00-00000F000000}">
      <text>
        <r>
          <rPr>
            <b/>
            <sz val="9"/>
            <rFont val="Tahoma"/>
            <family val="2"/>
          </rPr>
          <t xml:space="preserve">SEP - Artículo 73 LGCG :
</t>
        </r>
        <r>
          <rPr>
            <sz val="9"/>
            <rFont val="Tahoma"/>
            <family val="2"/>
          </rPr>
          <t xml:space="preserve">
Define el número de horas que la categoría tiene para fines de compatibilidad Formato:</t>
        </r>
        <r>
          <rPr>
            <b/>
            <sz val="9"/>
            <rFont val="Tahoma"/>
            <family val="2"/>
          </rPr>
          <t xml:space="preserve"> nn.n</t>
        </r>
        <r>
          <rPr>
            <sz val="9"/>
            <rFont val="Tahoma"/>
            <family val="2"/>
          </rPr>
          <t xml:space="preserve">
</t>
        </r>
        <r>
          <rPr>
            <b/>
            <sz val="9"/>
            <rFont val="Tahoma"/>
            <family val="2"/>
          </rPr>
          <t xml:space="preserve">Para tipo de plaza jornada es necesario colocar un valor distinto de cero (las horas correspondientes que equivalen de la plaza), los valores posibles a poner para este caso son: mínimo "01.0" y máximo "48.0"
</t>
        </r>
        <r>
          <rPr>
            <sz val="9"/>
            <rFont val="Tahoma"/>
            <family val="2"/>
          </rPr>
          <t xml:space="preserve">
Para tipo de plaza hora-semana-mes (HSM) llenar con valor</t>
        </r>
        <r>
          <rPr>
            <b/>
            <sz val="9"/>
            <rFont val="Tahoma"/>
            <family val="2"/>
          </rPr>
          <t xml:space="preserve"> 00.0</t>
        </r>
        <r>
          <rPr>
            <sz val="9"/>
            <rFont val="Tahoma"/>
            <family val="2"/>
          </rPr>
          <t xml:space="preserve">
Define el número de horas que la categoría tiene para fines de compatibilidad Formato:</t>
        </r>
        <r>
          <rPr>
            <b/>
            <sz val="9"/>
            <rFont val="Tahoma"/>
            <family val="2"/>
          </rPr>
          <t xml:space="preserve"> nn.n</t>
        </r>
      </text>
    </comment>
    <comment ref="P16" authorId="0" shapeId="0" xr:uid="{00000000-0006-0000-0B00-000010000000}">
      <text>
        <r>
          <rPr>
            <b/>
            <sz val="9"/>
            <rFont val="Tahoma"/>
            <family val="2"/>
          </rPr>
          <t xml:space="preserve">SEP - Artículo 73 LGCG :
</t>
        </r>
        <r>
          <rPr>
            <sz val="9"/>
            <rFont val="Tahoma"/>
            <family val="2"/>
          </rPr>
          <t xml:space="preserve">
Indica  las horas de servicio efectivo. Formato: </t>
        </r>
        <r>
          <rPr>
            <b/>
            <sz val="9"/>
            <rFont val="Tahoma"/>
            <family val="2"/>
          </rPr>
          <t>nn.n</t>
        </r>
        <r>
          <rPr>
            <sz val="9"/>
            <rFont val="Tahoma"/>
            <family val="2"/>
          </rPr>
          <t xml:space="preserve">
</t>
        </r>
        <r>
          <rPr>
            <b/>
            <sz val="9"/>
            <rFont val="Tahoma"/>
            <family val="2"/>
          </rPr>
          <t>Para tipo de plaza jornada es necesario colocar un valor distinto de cero, los valores posibles a poner para este caso son: mínimo "01.0" y máximo "48.0"</t>
        </r>
        <r>
          <rPr>
            <sz val="9"/>
            <rFont val="Tahoma"/>
            <family val="2"/>
          </rPr>
          <t xml:space="preserve">
Para tipo de plaza hora-semana-mes (HSM) llenar con valor</t>
        </r>
        <r>
          <rPr>
            <b/>
            <sz val="9"/>
            <rFont val="Tahoma"/>
            <family val="2"/>
          </rPr>
          <t xml:space="preserve"> 00.0</t>
        </r>
        <r>
          <rPr>
            <sz val="9"/>
            <rFont val="Tahoma"/>
            <family val="2"/>
          </rPr>
          <t xml:space="preserve">
</t>
        </r>
        <r>
          <rPr>
            <b/>
            <sz val="9"/>
            <rFont val="Tahoma"/>
            <family val="2"/>
          </rPr>
          <t>Sólo aplica para plazas jornada de docentes y  administrativos</t>
        </r>
        <r>
          <rPr>
            <sz val="9"/>
            <rFont val="Tahoma"/>
            <family val="2"/>
          </rPr>
          <t xml:space="preserve">
</t>
        </r>
      </text>
    </comment>
    <comment ref="Q16" authorId="0" shapeId="0" xr:uid="{00000000-0006-0000-0B00-000011000000}">
      <text>
        <r>
          <rPr>
            <b/>
            <sz val="9"/>
            <rFont val="Tahoma"/>
            <family val="2"/>
          </rPr>
          <t xml:space="preserve">SEP - Artículo 73 LGCG :
</t>
        </r>
        <r>
          <rPr>
            <sz val="9"/>
            <rFont val="Tahoma"/>
            <family val="2"/>
          </rPr>
          <t xml:space="preserve">
Define las horas frente a grupo. Formato: </t>
        </r>
        <r>
          <rPr>
            <b/>
            <sz val="9"/>
            <rFont val="Tahoma"/>
            <family val="2"/>
          </rPr>
          <t>nn.n</t>
        </r>
        <r>
          <rPr>
            <sz val="9"/>
            <rFont val="Tahoma"/>
            <family val="2"/>
          </rPr>
          <t xml:space="preserve">
</t>
        </r>
        <r>
          <rPr>
            <b/>
            <sz val="9"/>
            <rFont val="Tahoma"/>
            <family val="2"/>
          </rPr>
          <t>Para tipo de plaza jornada es necesario colocar un valor distinto de cero, los valores posibles a poner para este caso son: mínimo "00.0" y máximo "48.0"</t>
        </r>
        <r>
          <rPr>
            <sz val="9"/>
            <rFont val="Tahoma"/>
            <family val="2"/>
          </rPr>
          <t xml:space="preserve">
Para tipo de plaza hora-semana-mes (HSM) llenar con valor </t>
        </r>
        <r>
          <rPr>
            <b/>
            <sz val="9"/>
            <rFont val="Tahoma"/>
            <family val="2"/>
          </rPr>
          <t>00.0</t>
        </r>
        <r>
          <rPr>
            <sz val="9"/>
            <rFont val="Tahoma"/>
            <family val="2"/>
          </rPr>
          <t xml:space="preserve">
</t>
        </r>
        <r>
          <rPr>
            <b/>
            <sz val="9"/>
            <rFont val="Tahoma"/>
            <family val="2"/>
          </rPr>
          <t>Sólo aplica para plazas jornada de docentes y  administrativos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3" authorId="0" shapeId="0" xr:uid="{00000000-0006-0000-0C00-000001000000}">
      <text>
        <r>
          <rPr>
            <b/>
            <sz val="9"/>
            <rFont val="Tahoma"/>
            <family val="2"/>
          </rPr>
          <t xml:space="preserve">SEP - Artículo 73 LGCG :
</t>
        </r>
        <r>
          <rPr>
            <sz val="9"/>
            <rFont val="Tahoma"/>
            <family val="2"/>
          </rPr>
          <t xml:space="preserve">
Identifica el origen presupuestal de la plaza.  Y mediante este campo se aplican los conceptos a los tipos origen presupuestal de la plaza
Valores: 
   </t>
        </r>
        <r>
          <rPr>
            <b/>
            <sz val="9"/>
            <rFont val="Tahoma"/>
            <family val="2"/>
          </rPr>
          <t xml:space="preserve"> 1 =</t>
        </r>
        <r>
          <rPr>
            <sz val="9"/>
            <rFont val="Tahoma"/>
            <family val="2"/>
          </rPr>
          <t xml:space="preserve"> Federal-Federalizada
  </t>
        </r>
        <r>
          <rPr>
            <b/>
            <sz val="9"/>
            <rFont val="Tahoma"/>
            <family val="2"/>
          </rPr>
          <t xml:space="preserve">  2 =</t>
        </r>
        <r>
          <rPr>
            <sz val="9"/>
            <rFont val="Tahoma"/>
            <family val="2"/>
          </rPr>
          <t xml:space="preserve"> 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4 =</t>
        </r>
        <r>
          <rPr>
            <sz val="9"/>
            <rFont val="Tahoma"/>
            <family val="2"/>
          </rPr>
          <t xml:space="preserve"> Federal docente CONALEP.
</t>
        </r>
        <r>
          <rPr>
            <b/>
            <sz val="9"/>
            <rFont val="Tahoma"/>
            <family val="2"/>
          </rPr>
          <t xml:space="preserve">   8 = </t>
        </r>
        <r>
          <rPr>
            <sz val="9"/>
            <rFont val="Tahoma"/>
            <family val="2"/>
          </rPr>
          <t>Estatal</t>
        </r>
      </text>
    </comment>
    <comment ref="C13" authorId="0" shapeId="0" xr:uid="{00000000-0006-0000-0C00-000002000000}">
      <text>
        <r>
          <rPr>
            <b/>
            <sz val="9"/>
            <rFont val="Tahoma"/>
            <family val="2"/>
          </rPr>
          <t xml:space="preserve">SEP - Artículo 73 LGCG :
</t>
        </r>
        <r>
          <rPr>
            <sz val="9"/>
            <rFont val="Tahoma"/>
            <family val="2"/>
          </rPr>
          <t xml:space="preserve">
Identifica si el conceptos es una Percepción o una Deducción
Valores:
</t>
        </r>
        <r>
          <rPr>
            <b/>
            <sz val="9"/>
            <rFont val="Tahoma"/>
            <family val="2"/>
          </rPr>
          <t xml:space="preserve">P = </t>
        </r>
        <r>
          <rPr>
            <sz val="9"/>
            <rFont val="Tahoma"/>
            <family val="2"/>
          </rPr>
          <t xml:space="preserve">Percepción 
</t>
        </r>
        <r>
          <rPr>
            <b/>
            <sz val="9"/>
            <rFont val="Tahoma"/>
            <family val="2"/>
          </rPr>
          <t>D =</t>
        </r>
        <r>
          <rPr>
            <sz val="9"/>
            <rFont val="Tahoma"/>
            <family val="2"/>
          </rPr>
          <t xml:space="preserve"> Deducción</t>
        </r>
      </text>
    </comment>
    <comment ref="D13" authorId="0" shapeId="0" xr:uid="{00000000-0006-0000-0C00-000003000000}">
      <text>
        <r>
          <rPr>
            <b/>
            <sz val="9"/>
            <rFont val="Tahoma"/>
            <family val="2"/>
          </rPr>
          <t xml:space="preserve">SEP - Artículo 73 LGCG :
</t>
        </r>
        <r>
          <rPr>
            <sz val="9"/>
            <rFont val="Tahoma"/>
            <family val="2"/>
          </rPr>
          <t xml:space="preserve">
Identifica el origen del financiamiento
Valores:
</t>
        </r>
        <r>
          <rPr>
            <b/>
            <sz val="9"/>
            <rFont val="Tahoma"/>
            <family val="2"/>
          </rPr>
          <t>F =</t>
        </r>
        <r>
          <rPr>
            <sz val="9"/>
            <rFont val="Tahoma"/>
            <family val="2"/>
          </rPr>
          <t xml:space="preserve"> Federal  
</t>
        </r>
        <r>
          <rPr>
            <b/>
            <sz val="9"/>
            <rFont val="Tahoma"/>
            <family val="2"/>
          </rPr>
          <t xml:space="preserve">E = </t>
        </r>
        <r>
          <rPr>
            <sz val="9"/>
            <rFont val="Tahoma"/>
            <family val="2"/>
          </rPr>
          <t xml:space="preserve">Estatal
</t>
        </r>
        <r>
          <rPr>
            <b/>
            <sz val="9"/>
            <rFont val="Tahoma"/>
            <family val="2"/>
          </rPr>
          <t xml:space="preserve">I = </t>
        </r>
        <r>
          <rPr>
            <sz val="9"/>
            <rFont val="Tahoma"/>
            <family val="2"/>
          </rPr>
          <t xml:space="preserve">Ingresos propios
</t>
        </r>
        <r>
          <rPr>
            <b/>
            <sz val="9"/>
            <rFont val="Tahoma"/>
            <family val="2"/>
          </rPr>
          <t>M =</t>
        </r>
        <r>
          <rPr>
            <sz val="9"/>
            <rFont val="Tahoma"/>
            <family val="2"/>
          </rPr>
          <t xml:space="preserve"> Mixto (Monto cubierto por la federación y otra fuente de recursos que debe estar clarificado en este catálogo de percepciones y deducciones) 
</t>
        </r>
        <r>
          <rPr>
            <b/>
            <sz val="9"/>
            <rFont val="Tahoma"/>
            <family val="2"/>
          </rPr>
          <t>No se informa si tipo de concepto de pago es deducción ("D")</t>
        </r>
      </text>
    </comment>
    <comment ref="E13" authorId="0" shapeId="0" xr:uid="{00000000-0006-0000-0C00-000004000000}">
      <text>
        <r>
          <rPr>
            <b/>
            <sz val="9"/>
            <rFont val="Tahoma"/>
            <family val="2"/>
          </rPr>
          <t xml:space="preserve">SEP - Artículo 73 LGCG :
</t>
        </r>
        <r>
          <rPr>
            <sz val="9"/>
            <rFont val="Tahoma"/>
            <family val="2"/>
          </rPr>
          <t xml:space="preserve">
Información que permite identificar la aportación federal cuando el fondo es una bolsa integrada de diferentes fuentes.
Aplica cuando el valor de la fuente de recursos es  M= Mixta   
</t>
        </r>
        <r>
          <rPr>
            <b/>
            <sz val="9"/>
            <rFont val="Tahoma"/>
            <family val="2"/>
          </rPr>
          <t>Formato: nnn.nn</t>
        </r>
      </text>
    </comment>
    <comment ref="F13" authorId="0" shapeId="0" xr:uid="{00000000-0006-0000-0C00-000005000000}">
      <text>
        <r>
          <rPr>
            <b/>
            <sz val="9"/>
            <rFont val="Tahoma"/>
            <family val="2"/>
          </rPr>
          <t xml:space="preserve">SEP - Artículo 73 LGCG :
</t>
        </r>
        <r>
          <rPr>
            <sz val="9"/>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rFont val="Tahoma"/>
            <family val="2"/>
          </rPr>
          <t>P0</t>
        </r>
        <r>
          <rPr>
            <sz val="9"/>
            <rFont val="Tahoma"/>
            <family val="2"/>
          </rPr>
          <t xml:space="preserve">=   Sueldo Base
</t>
        </r>
        <r>
          <rPr>
            <b/>
            <sz val="9"/>
            <rFont val="Tahoma"/>
            <family val="2"/>
          </rPr>
          <t xml:space="preserve">P1 = </t>
        </r>
        <r>
          <rPr>
            <sz val="9"/>
            <rFont val="Tahoma"/>
            <family val="2"/>
          </rPr>
          <t xml:space="preserve">Asociadas a la categoría (07, compensaciòn 
              garantizada, etc.)  
</t>
        </r>
        <r>
          <rPr>
            <b/>
            <sz val="9"/>
            <rFont val="Tahoma"/>
            <family val="2"/>
          </rPr>
          <t>P2 =</t>
        </r>
        <r>
          <rPr>
            <sz val="9"/>
            <rFont val="Tahoma"/>
            <family val="2"/>
          </rPr>
          <t xml:space="preserve"> Asignadas al trabajador  
</t>
        </r>
        <r>
          <rPr>
            <b/>
            <sz val="9"/>
            <rFont val="Tahoma"/>
            <family val="2"/>
          </rPr>
          <t xml:space="preserve">P3 = </t>
        </r>
        <r>
          <rPr>
            <sz val="9"/>
            <rFont val="Tahoma"/>
            <family val="2"/>
          </rPr>
          <t xml:space="preserve">Por la función que realiza el trabajador
</t>
        </r>
        <r>
          <rPr>
            <b/>
            <sz val="9"/>
            <rFont val="Tahoma"/>
            <family val="2"/>
          </rPr>
          <t>P4 =</t>
        </r>
        <r>
          <rPr>
            <sz val="9"/>
            <rFont val="Tahoma"/>
            <family val="2"/>
          </rPr>
          <t xml:space="preserve">  Otro tipo no considerado en los anteriores
               Valores para deducciones: 
</t>
        </r>
        <r>
          <rPr>
            <b/>
            <sz val="9"/>
            <rFont val="Tahoma"/>
            <family val="2"/>
          </rPr>
          <t xml:space="preserve">D1 =  </t>
        </r>
        <r>
          <rPr>
            <sz val="9"/>
            <rFont val="Tahoma"/>
            <family val="2"/>
          </rPr>
          <t xml:space="preserve">Por norma (ISR, seguridad social pagada por  
               el trabajador, etc)
</t>
        </r>
        <r>
          <rPr>
            <b/>
            <sz val="9"/>
            <rFont val="Tahoma"/>
            <family val="2"/>
          </rPr>
          <t>D2 =</t>
        </r>
        <r>
          <rPr>
            <sz val="9"/>
            <rFont val="Tahoma"/>
            <family val="2"/>
          </rPr>
          <t xml:space="preserve">  Al trabajador (préstamo hipotecario,  
               personales, pensón alimenticia, etc)
</t>
        </r>
        <r>
          <rPr>
            <b/>
            <sz val="9"/>
            <rFont val="Tahoma"/>
            <family val="2"/>
          </rPr>
          <t>D3 =</t>
        </r>
        <r>
          <rPr>
            <sz val="9"/>
            <rFont val="Tahoma"/>
            <family val="2"/>
          </rPr>
          <t xml:space="preserve">  Otros (préstamos de casas  comerciales, etc)</t>
        </r>
      </text>
    </comment>
    <comment ref="G13" authorId="0" shapeId="0" xr:uid="{00000000-0006-0000-0C00-000006000000}">
      <text>
        <r>
          <rPr>
            <b/>
            <sz val="9"/>
            <rFont val="Tahoma"/>
            <family val="2"/>
          </rPr>
          <t xml:space="preserve">SEP - Artículo 73 LGCG :
</t>
        </r>
        <r>
          <rPr>
            <sz val="9"/>
            <rFont val="Tahoma"/>
            <family val="2"/>
          </rPr>
          <t xml:space="preserve">
Clave de concepto de pago de la percepción y/o deducción que aparece en el recibo de nómina del trabajador.</t>
        </r>
      </text>
    </comment>
    <comment ref="I13" authorId="0" shapeId="0" xr:uid="{00000000-0006-0000-0C00-000007000000}">
      <text>
        <r>
          <rPr>
            <b/>
            <sz val="9"/>
            <rFont val="Tahoma"/>
            <family val="2"/>
          </rPr>
          <t xml:space="preserve">SEP - Artículo 73 LGCG :
</t>
        </r>
        <r>
          <rPr>
            <sz val="9"/>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xr:uid="{00000000-0006-0000-0C00-000008000000}">
      <text>
        <r>
          <rPr>
            <b/>
            <sz val="9"/>
            <rFont val="Tahoma"/>
            <family val="2"/>
          </rPr>
          <t xml:space="preserve">SEP - Artículo 73 LGCG :
</t>
        </r>
        <r>
          <rPr>
            <sz val="9"/>
            <rFont val="Tahoma"/>
            <family val="2"/>
          </rPr>
          <t xml:space="preserve">
Fecha en que se dio de alta este concepto de pago de percepción y/o deducción
Formato: </t>
        </r>
        <r>
          <rPr>
            <b/>
            <sz val="9"/>
            <rFont val="Tahoma"/>
            <family val="2"/>
          </rPr>
          <t>AAAAMMDD</t>
        </r>
      </text>
    </comment>
    <comment ref="K13" authorId="0" shapeId="0" xr:uid="{00000000-0006-0000-0C00-000009000000}">
      <text>
        <r>
          <rPr>
            <b/>
            <sz val="9"/>
            <rFont val="Tahoma"/>
            <family val="2"/>
          </rPr>
          <t xml:space="preserve">SEP - Artículo 73 LGCG :
</t>
        </r>
        <r>
          <rPr>
            <sz val="9"/>
            <rFont val="Tahoma"/>
            <family val="2"/>
          </rPr>
          <t xml:space="preserve">
Fecha en que se dio de baja este concepto de pago de percepción y/o deducción
Formato</t>
        </r>
        <r>
          <rPr>
            <b/>
            <sz val="9"/>
            <rFont val="Tahoma"/>
            <family val="2"/>
          </rPr>
          <t xml:space="preserve"> AAAAMMDD</t>
        </r>
        <r>
          <rPr>
            <sz val="9"/>
            <rFont val="Tahoma"/>
            <family val="2"/>
          </rPr>
          <t xml:space="preserve">
Esta fecha puede quedar abierta registrando</t>
        </r>
        <r>
          <rPr>
            <b/>
            <sz val="9"/>
            <rFont val="Tahoma"/>
            <family val="2"/>
          </rPr>
          <t xml:space="preserve"> 99999999</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3" authorId="0" shapeId="0" xr:uid="{00000000-0006-0000-0D00-000001000000}">
      <text>
        <r>
          <rPr>
            <b/>
            <sz val="9"/>
            <rFont val="Tahoma"/>
            <family val="2"/>
          </rPr>
          <t>SEP - Artículo 73 LGCG :</t>
        </r>
        <r>
          <rPr>
            <sz val="9"/>
            <rFont val="Tahoma"/>
            <family val="2"/>
          </rPr>
          <t xml:space="preserve">
Capturar el Nombre del Estado
Ejemplo:</t>
        </r>
        <r>
          <rPr>
            <b/>
            <sz val="9"/>
            <rFont val="Tahoma"/>
            <family val="2"/>
          </rPr>
          <t xml:space="preserve"> HIDALGO</t>
        </r>
        <r>
          <rPr>
            <sz val="9"/>
            <rFont val="Tahoma"/>
            <family val="2"/>
          </rPr>
          <t xml:space="preserve">
</t>
        </r>
      </text>
    </comment>
    <comment ref="F14" authorId="0" shapeId="0" xr:uid="{00000000-0006-0000-0D00-000002000000}">
      <text>
        <r>
          <rPr>
            <b/>
            <sz val="9"/>
            <rFont val="Tahoma"/>
            <family val="2"/>
          </rPr>
          <t xml:space="preserve">SEP - Artículo 73 LGCG :
</t>
        </r>
        <r>
          <rPr>
            <sz val="9"/>
            <rFont val="Tahoma"/>
            <family val="2"/>
          </rPr>
          <t xml:space="preserve">
Poner una X mayúscula si es el caso</t>
        </r>
      </text>
    </comment>
    <comment ref="G14" authorId="0" shapeId="0" xr:uid="{00000000-0006-0000-0D00-000003000000}">
      <text>
        <r>
          <rPr>
            <b/>
            <sz val="9"/>
            <rFont val="Tahoma"/>
            <family val="2"/>
          </rPr>
          <t xml:space="preserve">SEP - Artículo 73 LGCG :
</t>
        </r>
        <r>
          <rPr>
            <sz val="9"/>
            <rFont val="Tahoma"/>
            <family val="2"/>
          </rPr>
          <t xml:space="preserve">
Poner una X mayúscula si es el caso</t>
        </r>
      </text>
    </comment>
    <comment ref="H14" authorId="0" shapeId="0" xr:uid="{00000000-0006-0000-0D00-000004000000}">
      <text>
        <r>
          <rPr>
            <b/>
            <sz val="9"/>
            <rFont val="Tahoma"/>
            <family val="2"/>
          </rPr>
          <t xml:space="preserve">SEP - Artículo 73 LGCG :
</t>
        </r>
        <r>
          <rPr>
            <sz val="9"/>
            <rFont val="Tahoma"/>
            <family val="2"/>
          </rPr>
          <t xml:space="preserve">
Poner una X mayúscula si es el caso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3" authorId="0" shapeId="0" xr:uid="{00000000-0006-0000-0E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H13" authorId="0" shapeId="0" xr:uid="{00000000-0006-0000-0E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1" shapeId="0" xr:uid="{00000000-0006-0000-0E00-000003000000}">
      <text>
        <r>
          <rPr>
            <b/>
            <sz val="9"/>
            <rFont val="Tahoma"/>
            <family val="2"/>
          </rPr>
          <t xml:space="preserve">SEP - Artículo 73 LGCG :
</t>
        </r>
        <r>
          <rPr>
            <sz val="9"/>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rFont val="Tahoma"/>
            <family val="2"/>
          </rPr>
          <t xml:space="preserve"> 09DPR1735D      
</t>
        </r>
      </text>
    </comment>
    <comment ref="I14" authorId="0" shapeId="0" xr:uid="{00000000-0006-0000-0E00-000004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J14" authorId="0" shapeId="0" xr:uid="{00000000-0006-0000-0E00-000005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K14" authorId="0" shapeId="0" xr:uid="{00000000-0006-0000-0E00-000006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L14" authorId="0" shapeId="0" xr:uid="{00000000-0006-0000-0E00-000007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M14" authorId="0" shapeId="0" xr:uid="{00000000-0006-0000-0E00-000008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shapeId="0" xr:uid="{00000000-0006-0000-0E00-000009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O14" authorId="0" shapeId="0" xr:uid="{00000000-0006-0000-0E00-00000A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R14" authorId="1" shapeId="0" xr:uid="{00000000-0006-0000-0E00-00000B000000}">
      <text>
        <r>
          <rPr>
            <b/>
            <sz val="9"/>
            <rFont val="Tahoma"/>
            <family val="2"/>
          </rPr>
          <t xml:space="preserve">SEP - Artículo 73 LGCG :
</t>
        </r>
        <r>
          <rPr>
            <sz val="9"/>
            <rFont val="Tahoma"/>
            <family val="2"/>
          </rPr>
          <t xml:space="preserve">
Fecha inicial. 
Formato </t>
        </r>
        <r>
          <rPr>
            <b/>
            <sz val="9"/>
            <rFont val="Tahoma"/>
            <family val="2"/>
          </rPr>
          <t>AAAAMMDD</t>
        </r>
      </text>
    </comment>
    <comment ref="S14" authorId="1" shapeId="0" xr:uid="{00000000-0006-0000-0E00-00000C000000}">
      <text>
        <r>
          <rPr>
            <b/>
            <sz val="9"/>
            <rFont val="Tahoma"/>
            <family val="2"/>
          </rPr>
          <t xml:space="preserve">SEP - Artículo 73 LGCG :
</t>
        </r>
        <r>
          <rPr>
            <sz val="9"/>
            <rFont val="Tahoma"/>
            <family val="2"/>
          </rPr>
          <t xml:space="preserve">
Fecha final.
Formato</t>
        </r>
        <r>
          <rPr>
            <b/>
            <sz val="9"/>
            <rFont val="Tahoma"/>
            <family val="2"/>
          </rPr>
          <t xml:space="preserve"> AAAAMMDD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4" authorId="0" shapeId="0" xr:uid="{00000000-0006-0000-0F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4" authorId="0" shapeId="0" xr:uid="{00000000-0006-0000-0F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1" shapeId="0" xr:uid="{00000000-0006-0000-0F00-00000300000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de la SEP. 
Conforme al Acuerdo número 75 del Diario Oficial de la Federación del 12 de julio de 1982 y lo establecido en la Ley General de Educación. 
Formato:</t>
        </r>
        <r>
          <rPr>
            <b/>
            <sz val="9"/>
            <rFont val="Tahoma"/>
            <family val="2"/>
          </rPr>
          <t xml:space="preserve"> nnxxxnnnnx
    </t>
        </r>
        <r>
          <rPr>
            <sz val="9"/>
            <rFont val="Tahoma"/>
            <family val="2"/>
          </rPr>
          <t xml:space="preserve">                                                                          
 Donde "x" significa letra  y "n" significa número
Ejemplo:</t>
        </r>
        <r>
          <rPr>
            <b/>
            <sz val="9"/>
            <rFont val="Tahoma"/>
            <family val="2"/>
          </rPr>
          <t xml:space="preserve"> 09DPR1735D      
</t>
        </r>
        <r>
          <rPr>
            <sz val="9"/>
            <rFont val="Tahoma"/>
            <family val="2"/>
          </rPr>
          <t xml:space="preserve">
</t>
        </r>
      </text>
    </comment>
    <comment ref="P14" authorId="1" shapeId="0" xr:uid="{00000000-0006-0000-0F00-000004000000}">
      <text>
        <r>
          <rPr>
            <b/>
            <sz val="9"/>
            <rFont val="Tahoma"/>
            <family val="2"/>
          </rPr>
          <t>SEP - Artículo 73 LGCG :</t>
        </r>
        <r>
          <rPr>
            <sz val="9"/>
            <rFont val="Tahoma"/>
            <family val="2"/>
          </rPr>
          <t xml:space="preserve">
Valores:
</t>
        </r>
        <r>
          <rPr>
            <b/>
            <sz val="9"/>
            <rFont val="Tahoma"/>
            <family val="2"/>
          </rPr>
          <t xml:space="preserve">100 = </t>
        </r>
        <r>
          <rPr>
            <sz val="9"/>
            <rFont val="Tahoma"/>
            <family val="2"/>
          </rPr>
          <t xml:space="preserve">Matutino
</t>
        </r>
        <r>
          <rPr>
            <b/>
            <sz val="9"/>
            <rFont val="Tahoma"/>
            <family val="2"/>
          </rPr>
          <t>120 =</t>
        </r>
        <r>
          <rPr>
            <sz val="9"/>
            <rFont val="Tahoma"/>
            <family val="2"/>
          </rPr>
          <t xml:space="preserve"> Matutino y Vespertino
</t>
        </r>
        <r>
          <rPr>
            <b/>
            <sz val="9"/>
            <rFont val="Tahoma"/>
            <family val="2"/>
          </rPr>
          <t>123 =</t>
        </r>
        <r>
          <rPr>
            <sz val="9"/>
            <rFont val="Tahoma"/>
            <family val="2"/>
          </rPr>
          <t xml:space="preserve"> Matutino, Vespertino y Nocturno
</t>
        </r>
        <r>
          <rPr>
            <b/>
            <sz val="9"/>
            <rFont val="Tahoma"/>
            <family val="2"/>
          </rPr>
          <t xml:space="preserve">124 = </t>
        </r>
        <r>
          <rPr>
            <sz val="9"/>
            <rFont val="Tahoma"/>
            <family val="2"/>
          </rPr>
          <t xml:space="preserve">Matutino, Vespertino y Discontinuo
</t>
        </r>
        <r>
          <rPr>
            <b/>
            <sz val="9"/>
            <rFont val="Tahoma"/>
            <family val="2"/>
          </rPr>
          <t>125 =</t>
        </r>
        <r>
          <rPr>
            <sz val="9"/>
            <rFont val="Tahoma"/>
            <family val="2"/>
          </rPr>
          <t xml:space="preserve"> Matutino, Vespertino y Continuo                                                                                                                                                               </t>
        </r>
        <r>
          <rPr>
            <b/>
            <sz val="9"/>
            <rFont val="Tahoma"/>
            <family val="2"/>
          </rPr>
          <t>130 =</t>
        </r>
        <r>
          <rPr>
            <sz val="9"/>
            <rFont val="Tahoma"/>
            <family val="2"/>
          </rPr>
          <t xml:space="preserve"> Matutino y Nocturno
</t>
        </r>
        <r>
          <rPr>
            <b/>
            <sz val="9"/>
            <rFont val="Tahoma"/>
            <family val="2"/>
          </rPr>
          <t>140 =</t>
        </r>
        <r>
          <rPr>
            <sz val="9"/>
            <rFont val="Tahoma"/>
            <family val="2"/>
          </rPr>
          <t xml:space="preserve"> Matutino y Discontinuo                                                                                                                                                                      </t>
        </r>
        <r>
          <rPr>
            <b/>
            <sz val="9"/>
            <rFont val="Tahoma"/>
            <family val="2"/>
          </rPr>
          <t>200 =</t>
        </r>
        <r>
          <rPr>
            <sz val="9"/>
            <rFont val="Tahoma"/>
            <family val="2"/>
          </rPr>
          <t xml:space="preserve"> Vespertino 
</t>
        </r>
        <r>
          <rPr>
            <b/>
            <sz val="9"/>
            <rFont val="Tahoma"/>
            <family val="2"/>
          </rPr>
          <t>230 =</t>
        </r>
        <r>
          <rPr>
            <sz val="9"/>
            <rFont val="Tahoma"/>
            <family val="2"/>
          </rPr>
          <t xml:space="preserve"> Vespertino y Nocturno
</t>
        </r>
        <r>
          <rPr>
            <b/>
            <sz val="9"/>
            <rFont val="Tahoma"/>
            <family val="2"/>
          </rPr>
          <t>240 =</t>
        </r>
        <r>
          <rPr>
            <sz val="9"/>
            <rFont val="Tahoma"/>
            <family val="2"/>
          </rPr>
          <t xml:space="preserve"> Vespertino y Discontinuo                                                                                                                                                                         </t>
        </r>
        <r>
          <rPr>
            <b/>
            <sz val="9"/>
            <rFont val="Tahoma"/>
            <family val="2"/>
          </rPr>
          <t>300 =</t>
        </r>
        <r>
          <rPr>
            <sz val="9"/>
            <rFont val="Tahoma"/>
            <family val="2"/>
          </rPr>
          <t xml:space="preserve"> Nocturno
</t>
        </r>
        <r>
          <rPr>
            <b/>
            <sz val="9"/>
            <rFont val="Tahoma"/>
            <family val="2"/>
          </rPr>
          <t>400 =</t>
        </r>
        <r>
          <rPr>
            <sz val="9"/>
            <rFont val="Tahoma"/>
            <family val="2"/>
          </rPr>
          <t xml:space="preserve"> Discontinuo 
</t>
        </r>
        <r>
          <rPr>
            <b/>
            <sz val="9"/>
            <rFont val="Tahoma"/>
            <family val="2"/>
          </rPr>
          <t>500 =</t>
        </r>
        <r>
          <rPr>
            <sz val="9"/>
            <rFont val="Tahoma"/>
            <family val="2"/>
          </rPr>
          <t xml:space="preserve"> Continuo
</t>
        </r>
        <r>
          <rPr>
            <b/>
            <sz val="9"/>
            <rFont val="Tahoma"/>
            <family val="2"/>
          </rPr>
          <t>600 =</t>
        </r>
        <r>
          <rPr>
            <sz val="9"/>
            <rFont val="Tahoma"/>
            <family val="2"/>
          </rPr>
          <t xml:space="preserve"> Complementario                                                                                                                                                                                                                                                                                                        
</t>
        </r>
        <r>
          <rPr>
            <b/>
            <sz val="9"/>
            <rFont val="Tahoma"/>
            <family val="2"/>
          </rPr>
          <t xml:space="preserve">700 = </t>
        </r>
        <r>
          <rPr>
            <sz val="9"/>
            <rFont val="Tahoma"/>
            <family val="2"/>
          </rPr>
          <t xml:space="preserve">Continuo (Jornada amplia)    
IMPORTANTE.- </t>
        </r>
        <r>
          <rPr>
            <b/>
            <sz val="9"/>
            <rFont val="Tahoma"/>
            <family val="2"/>
          </rPr>
          <t>Solamente son válidos los valores expresados. No se debe usar otro</t>
        </r>
        <r>
          <rPr>
            <sz val="9"/>
            <rFont val="Tahoma"/>
            <family val="2"/>
          </rPr>
          <t xml:space="preserve">
</t>
        </r>
      </text>
    </comment>
    <comment ref="S14" authorId="1" shapeId="0" xr:uid="{00000000-0006-0000-0F00-000005000000}">
      <text>
        <r>
          <rPr>
            <b/>
            <sz val="9"/>
            <rFont val="Tahoma"/>
            <family val="2"/>
          </rPr>
          <t xml:space="preserve">SEP - Artículo 73 LGCG :
</t>
        </r>
        <r>
          <rPr>
            <sz val="9"/>
            <rFont val="Tahoma"/>
            <family val="2"/>
          </rPr>
          <t xml:space="preserve">
Total de horas por centro de trabajo
</t>
        </r>
      </text>
    </comment>
    <comment ref="T14" authorId="1" shapeId="0" xr:uid="{00000000-0006-0000-0F00-000006000000}">
      <text>
        <r>
          <rPr>
            <b/>
            <sz val="9"/>
            <rFont val="Tahoma"/>
            <family val="2"/>
          </rPr>
          <t xml:space="preserve">SEP - Artículo 73 LGCG :
</t>
        </r>
        <r>
          <rPr>
            <sz val="9"/>
            <rFont val="Tahoma"/>
            <family val="2"/>
          </rPr>
          <t xml:space="preserve">
Total de horas compatibles
</t>
        </r>
      </text>
    </comment>
    <comment ref="G15" authorId="0" shapeId="0" xr:uid="{00000000-0006-0000-0F00-000007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shapeId="0" xr:uid="{00000000-0006-0000-0F00-000008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shapeId="0" xr:uid="{00000000-0006-0000-0F00-000009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shapeId="0" xr:uid="{00000000-0006-0000-0F00-00000A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shapeId="0" xr:uid="{00000000-0006-0000-0F00-00000B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xr:uid="{00000000-0006-0000-0F00-00000C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shapeId="0" xr:uid="{00000000-0006-0000-0F00-00000D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Q15" authorId="1" shapeId="0" xr:uid="{00000000-0006-0000-0F00-00000E000000}">
      <text>
        <r>
          <rPr>
            <b/>
            <sz val="9"/>
            <rFont val="Tahoma"/>
            <family val="2"/>
          </rPr>
          <t xml:space="preserve">SEP - Artículo 73 LGCG :
</t>
        </r>
        <r>
          <rPr>
            <sz val="9"/>
            <rFont val="Tahoma"/>
            <family val="2"/>
          </rPr>
          <t xml:space="preserve">
Fecha inicial.
Formato: </t>
        </r>
        <r>
          <rPr>
            <b/>
            <sz val="9"/>
            <rFont val="Tahoma"/>
            <family val="2"/>
          </rPr>
          <t>AAAAMMDD</t>
        </r>
      </text>
    </comment>
    <comment ref="R15" authorId="1" shapeId="0" xr:uid="{00000000-0006-0000-0F00-00000F000000}">
      <text>
        <r>
          <rPr>
            <b/>
            <sz val="9"/>
            <rFont val="Tahoma"/>
            <family val="2"/>
          </rPr>
          <t xml:space="preserve">SEP - Artículo 73 LGCG :
</t>
        </r>
        <r>
          <rPr>
            <sz val="9"/>
            <rFont val="Tahoma"/>
            <family val="2"/>
          </rPr>
          <t xml:space="preserve">
Fecha final  
Formato:</t>
        </r>
        <r>
          <rPr>
            <b/>
            <sz val="9"/>
            <rFont val="Tahoma"/>
            <family val="2"/>
          </rPr>
          <t xml:space="preserve"> AAAAMMDD</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SEP - Artículo 73 LGCG</author>
  </authors>
  <commentList>
    <comment ref="B14" authorId="0" shapeId="0" xr:uid="{00000000-0006-0000-10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4" authorId="0" shapeId="0" xr:uid="{00000000-0006-0000-10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0" shapeId="0" xr:uid="{00000000-0006-0000-1000-000003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O14" authorId="1" shapeId="0" xr:uid="{00000000-0006-0000-1000-000004000000}">
      <text>
        <r>
          <rPr>
            <b/>
            <sz val="9"/>
            <rFont val="Tahoma"/>
            <family val="2"/>
          </rPr>
          <t xml:space="preserve">SEP - Artículo 73 LGCG :
</t>
        </r>
        <r>
          <rPr>
            <sz val="9"/>
            <rFont val="Tahoma"/>
            <family val="2"/>
          </rPr>
          <t xml:space="preserve">
Nombre del Centro de Trabajo.</t>
        </r>
      </text>
    </comment>
    <comment ref="R14" authorId="2" shapeId="0" xr:uid="{00000000-0006-0000-1000-000005000000}">
      <text>
        <r>
          <rPr>
            <b/>
            <sz val="9"/>
            <rFont val="Tahoma"/>
            <family val="2"/>
          </rPr>
          <t>SEP - Artículo 73 LGCG:</t>
        </r>
        <r>
          <rPr>
            <sz val="9"/>
            <rFont val="Tahoma"/>
            <family val="2"/>
          </rPr>
          <t xml:space="preserve">
Monto de remuneraciones del trabajdor.
Cantidad de 10 números enteros, dos decimales e incluye el punto.
</t>
        </r>
        <r>
          <rPr>
            <b/>
            <sz val="9"/>
            <rFont val="Tahoma"/>
            <family val="2"/>
          </rPr>
          <t>Formato: nnnnnnnnnn.nn</t>
        </r>
      </text>
    </comment>
    <comment ref="S14" authorId="2" shapeId="0" xr:uid="{00000000-0006-0000-1000-000006000000}">
      <text>
        <r>
          <rPr>
            <b/>
            <sz val="9"/>
            <rFont val="Tahoma"/>
            <family val="2"/>
          </rPr>
          <t>SEP - Artículo 73 LGCG:</t>
        </r>
        <r>
          <rPr>
            <sz val="9"/>
            <rFont val="Tahoma"/>
            <family val="2"/>
          </rPr>
          <t xml:space="preserve">
Ingreso promedio de un docente en la categoria mas alta del tabulador salarial</t>
        </r>
      </text>
    </comment>
    <comment ref="T14" authorId="2" shapeId="0" xr:uid="{00000000-0006-0000-1000-000007000000}">
      <text>
        <r>
          <rPr>
            <b/>
            <sz val="9"/>
            <rFont val="Tahoma"/>
            <family val="2"/>
          </rPr>
          <t>SEP - Artículo 73 LGCG:</t>
        </r>
        <r>
          <rPr>
            <sz val="9"/>
            <rFont val="Tahoma"/>
            <family val="2"/>
          </rPr>
          <t xml:space="preserve">
</t>
        </r>
        <r>
          <rPr>
            <b/>
            <sz val="9"/>
            <rFont val="Tahoma"/>
            <family val="2"/>
          </rPr>
          <t xml:space="preserve">Monto en exceso
</t>
        </r>
        <r>
          <rPr>
            <sz val="9"/>
            <rFont val="Tahoma"/>
            <family val="2"/>
          </rPr>
          <t xml:space="preserve">
Es la diferencia entre el monto de remuneraciones mensuales y el monto de referencia</t>
        </r>
      </text>
    </comment>
    <comment ref="G15" authorId="0" shapeId="0" xr:uid="{00000000-0006-0000-1000-000008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shapeId="0" xr:uid="{00000000-0006-0000-1000-000009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shapeId="0" xr:uid="{00000000-0006-0000-1000-00000A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shapeId="0" xr:uid="{00000000-0006-0000-1000-00000B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shapeId="0" xr:uid="{00000000-0006-0000-1000-00000C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xr:uid="{00000000-0006-0000-1000-00000D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shapeId="0" xr:uid="{00000000-0006-0000-1000-00000E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5" authorId="2" shapeId="0" xr:uid="{00000000-0006-0000-1000-00000F000000}">
      <text>
        <r>
          <rPr>
            <b/>
            <sz val="9"/>
            <rFont val="Tahoma"/>
            <family val="2"/>
          </rPr>
          <t>SEP - Artículo 73 LGCG:</t>
        </r>
        <r>
          <rPr>
            <sz val="9"/>
            <rFont val="Tahoma"/>
            <family val="2"/>
          </rPr>
          <t xml:space="preserve">
Fecha inicial 
</t>
        </r>
        <r>
          <rPr>
            <b/>
            <sz val="9"/>
            <rFont val="Tahoma"/>
            <family val="2"/>
          </rPr>
          <t>Formato: AAAAMMDD</t>
        </r>
      </text>
    </comment>
    <comment ref="Q15" authorId="2" shapeId="0" xr:uid="{00000000-0006-0000-1000-000010000000}">
      <text>
        <r>
          <rPr>
            <b/>
            <sz val="9"/>
            <rFont val="Tahoma"/>
            <family val="2"/>
          </rPr>
          <t>SEP - Artículo 73 LGCG:</t>
        </r>
        <r>
          <rPr>
            <sz val="9"/>
            <rFont val="Tahoma"/>
            <family val="2"/>
          </rPr>
          <t xml:space="preserve">
Fechas final
</t>
        </r>
        <r>
          <rPr>
            <b/>
            <sz val="9"/>
            <rFont val="Tahoma"/>
            <family val="2"/>
          </rPr>
          <t>Formato: AAAAMMDD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
  <commentList>
    <comment ref="B13" authorId="0" shapeId="0" xr:uid="{00000000-0006-0000-01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1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0" shapeId="0" xr:uid="{00000000-0006-0000-0100-00000300000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comisión </t>
        </r>
        <r>
          <rPr>
            <sz val="9"/>
            <rFont val="Tahoma"/>
            <family val="2"/>
          </rPr>
          <t>respecto de las categorías plaza.</t>
        </r>
      </text>
    </comment>
    <comment ref="Q13" authorId="0" shapeId="0" xr:uid="{00000000-0006-0000-0100-00000400000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comisión dentro del trimestre que se reporta</t>
        </r>
        <r>
          <rPr>
            <sz val="9"/>
            <rFont val="Tahoma"/>
            <family val="2"/>
          </rPr>
          <t xml:space="preserve">, respecto de la categoría plaza.
Ejemplo:
</t>
        </r>
        <r>
          <rPr>
            <b/>
            <sz val="9"/>
            <rFont val="Tahoma"/>
            <family val="2"/>
          </rPr>
          <t>Si la comisión que se reporta cubre los tres meses, se debe  incluir la suma de las percepciones pagadas en ese trimestre.</t>
        </r>
      </text>
    </comment>
    <comment ref="R13" authorId="0" shapeId="0" xr:uid="{00000000-0006-0000-0100-000005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0" shapeId="0" xr:uid="{00000000-0006-0000-0100-000006000000}">
      <text>
        <r>
          <rPr>
            <b/>
            <sz val="9"/>
            <rFont val="Tahoma"/>
            <family val="2"/>
          </rPr>
          <t>SEP - Artículo 73 LGCG :</t>
        </r>
        <r>
          <rPr>
            <sz val="9"/>
            <rFont val="Tahoma"/>
            <family val="2"/>
          </rPr>
          <t xml:space="preserve">
Lugar en donde se realiza la comisión; 
si es fuera del sector educativo.
</t>
        </r>
        <r>
          <rPr>
            <b/>
            <sz val="9"/>
            <rFont val="Tahoma"/>
            <family val="2"/>
          </rPr>
          <t>Sólo en caso de comisión fuera del sector educativo, se deberá anotar la institución a la que se comisionó</t>
        </r>
      </text>
    </comment>
    <comment ref="V13" authorId="0" shapeId="0" xr:uid="{00000000-0006-0000-0100-000007000000}">
      <text>
        <r>
          <rPr>
            <b/>
            <sz val="9"/>
            <rFont val="Tahoma"/>
            <family val="2"/>
          </rPr>
          <t>SEP - Artículo 73 LGCG :</t>
        </r>
        <r>
          <rPr>
            <sz val="9"/>
            <rFont val="Tahoma"/>
            <family val="2"/>
          </rPr>
          <t xml:space="preserve">
Valores:
</t>
        </r>
        <r>
          <rPr>
            <b/>
            <sz val="9"/>
            <rFont val="Tahoma"/>
            <family val="2"/>
          </rPr>
          <t>a</t>
        </r>
        <r>
          <rPr>
            <sz val="9"/>
            <rFont val="Tahoma"/>
            <family val="2"/>
          </rPr>
          <t xml:space="preserve"> = A la representación sindical 
</t>
        </r>
        <r>
          <rPr>
            <b/>
            <sz val="9"/>
            <rFont val="Tahoma"/>
            <family val="2"/>
          </rPr>
          <t>b</t>
        </r>
        <r>
          <rPr>
            <sz val="9"/>
            <rFont val="Tahoma"/>
            <family val="2"/>
          </rPr>
          <t xml:space="preserve"> = Cambio de actividad por dictamen médico
</t>
        </r>
        <r>
          <rPr>
            <b/>
            <sz val="9"/>
            <rFont val="Tahoma"/>
            <family val="2"/>
          </rPr>
          <t>c</t>
        </r>
        <r>
          <rPr>
            <sz val="9"/>
            <rFont val="Tahoma"/>
            <family val="2"/>
          </rPr>
          <t xml:space="preserve"> = En Unidad Administrativa dentro del sector educativo de la entidad
</t>
        </r>
        <r>
          <rPr>
            <b/>
            <sz val="9"/>
            <rFont val="Tahoma"/>
            <family val="2"/>
          </rPr>
          <t>d</t>
        </r>
        <r>
          <rPr>
            <sz val="9"/>
            <rFont val="Tahoma"/>
            <family val="2"/>
          </rPr>
          <t xml:space="preserve"> = Otra función en el mismo plantel
</t>
        </r>
        <r>
          <rPr>
            <b/>
            <sz val="9"/>
            <rFont val="Tahoma"/>
            <family val="2"/>
          </rPr>
          <t>e</t>
        </r>
        <r>
          <rPr>
            <sz val="9"/>
            <rFont val="Tahoma"/>
            <family val="2"/>
          </rPr>
          <t xml:space="preserve"> = Apoyo técnico pedagógico
 </t>
        </r>
        <r>
          <rPr>
            <b/>
            <sz val="9"/>
            <rFont val="Tahoma"/>
            <family val="2"/>
          </rPr>
          <t>f</t>
        </r>
        <r>
          <rPr>
            <sz val="9"/>
            <rFont val="Tahoma"/>
            <family val="2"/>
          </rPr>
          <t xml:space="preserve"> = En un centro de trabajo fuera del sector educativo o  que no cuenta con clave de centro de trabajo (en este caso llenar el campo de “Lugar de la comisión”)
</t>
        </r>
        <r>
          <rPr>
            <b/>
            <sz val="9"/>
            <rFont val="Tahoma"/>
            <family val="2"/>
          </rPr>
          <t>g</t>
        </r>
        <r>
          <rPr>
            <sz val="9"/>
            <rFont val="Tahoma"/>
            <family val="2"/>
          </rPr>
          <t xml:space="preserve"> = Otra dependencia del sector educativo, fuera de su institución.
</t>
        </r>
        <r>
          <rPr>
            <b/>
            <sz val="9"/>
            <rFont val="Tahoma"/>
            <family val="2"/>
          </rPr>
          <t>h</t>
        </r>
        <r>
          <rPr>
            <sz val="9"/>
            <rFont val="Tahoma"/>
            <family val="2"/>
          </rPr>
          <t xml:space="preserve"> = En otro plantel de la Entidad</t>
        </r>
      </text>
    </comment>
    <comment ref="W13" authorId="0" shapeId="0" xr:uid="{00000000-0006-0000-0100-000008000000}">
      <text>
        <r>
          <rPr>
            <b/>
            <sz val="9"/>
            <rFont val="Tahoma"/>
            <family val="2"/>
          </rPr>
          <t>SEP - Artículo 73 LGCG :</t>
        </r>
        <r>
          <rPr>
            <sz val="9"/>
            <rFont val="Tahoma"/>
            <family val="2"/>
          </rPr>
          <t xml:space="preserve">
Descripciòn de la función específica de la comisión.
</t>
        </r>
        <r>
          <rPr>
            <b/>
            <sz val="9"/>
            <rFont val="Tahoma"/>
            <family val="2"/>
          </rPr>
          <t>Debe redactarse con verbos en infinitivo</t>
        </r>
      </text>
    </comment>
    <comment ref="X13" authorId="0" shapeId="0" xr:uid="{00000000-0006-0000-0100-000009000000}">
      <text>
        <r>
          <rPr>
            <b/>
            <sz val="9"/>
            <rFont val="Tahoma"/>
            <family val="2"/>
          </rPr>
          <t>SEP - Artículo 73 LGCG :</t>
        </r>
        <r>
          <rPr>
            <sz val="9"/>
            <rFont val="Tahoma"/>
            <family val="2"/>
          </rPr>
          <t xml:space="preserve">
Descripciòn del objeto de la comisión.
</t>
        </r>
        <r>
          <rPr>
            <b/>
            <sz val="9"/>
            <rFont val="Tahoma"/>
            <family val="2"/>
          </rPr>
          <t>Se refiere al propósito de la comisión</t>
        </r>
      </text>
    </comment>
    <comment ref="Y13" authorId="0" shapeId="0" xr:uid="{00000000-0006-0000-0100-00000A000000}">
      <text>
        <r>
          <rPr>
            <b/>
            <sz val="9"/>
            <rFont val="Tahoma"/>
            <family val="2"/>
          </rPr>
          <t>SEP - Artículo 73 LGCG :</t>
        </r>
        <r>
          <rPr>
            <sz val="9"/>
            <rFont val="Tahoma"/>
            <family val="2"/>
          </rPr>
          <t xml:space="preserve">
Número de oficio de comisión con el cual se autorizó el mandato</t>
        </r>
      </text>
    </comment>
    <comment ref="G14" authorId="0" shapeId="0" xr:uid="{00000000-0006-0000-0100-00000B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shapeId="0" xr:uid="{00000000-0006-0000-0100-00000C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shapeId="0" xr:uid="{00000000-0006-0000-0100-00000D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shapeId="0" xr:uid="{00000000-0006-0000-0100-00000E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shapeId="0" xr:uid="{00000000-0006-0000-0100-00000F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xr:uid="{00000000-0006-0000-0100-000010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
</t>
        </r>
        <r>
          <rPr>
            <b/>
            <sz val="9"/>
            <rFont val="Tahoma"/>
            <family val="2"/>
          </rPr>
          <t>Se reporta trimestral</t>
        </r>
      </text>
    </comment>
    <comment ref="M14" authorId="0" shapeId="0" xr:uid="{00000000-0006-0000-0100-000011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shapeId="0" xr:uid="{00000000-0006-0000-0100-000012000000}">
      <text>
        <r>
          <rPr>
            <b/>
            <sz val="9"/>
            <rFont val="Tahoma"/>
            <family val="2"/>
          </rPr>
          <t>SEP - Artículo 73 LGCG :</t>
        </r>
        <r>
          <rPr>
            <sz val="9"/>
            <rFont val="Tahoma"/>
            <family val="2"/>
          </rPr>
          <t xml:space="preserve">
Fecha inicial del otorgamiento de la comisión
Formato AAAAMMDD
</t>
        </r>
        <r>
          <rPr>
            <b/>
            <sz val="9"/>
            <rFont val="Tahoma"/>
            <family val="2"/>
          </rPr>
          <t>Nota:</t>
        </r>
        <r>
          <rPr>
            <sz val="9"/>
            <rFont val="Tahoma"/>
            <family val="2"/>
          </rPr>
          <t xml:space="preserve"> Puede ser anterior al periodo reportado</t>
        </r>
      </text>
    </comment>
    <comment ref="O14" authorId="0" shapeId="0" xr:uid="{00000000-0006-0000-0100-000013000000}">
      <text>
        <r>
          <rPr>
            <b/>
            <sz val="9"/>
            <rFont val="Tahoma"/>
            <family val="2"/>
          </rPr>
          <t>SEP - Artículo 73 LGCG :</t>
        </r>
        <r>
          <rPr>
            <sz val="9"/>
            <rFont val="Tahoma"/>
            <family val="2"/>
          </rPr>
          <t xml:space="preserve">
Si se desconoce la fecha de término de la comisión se debe 
capturar 99999999</t>
        </r>
      </text>
    </comment>
    <comment ref="S14" authorId="0" shapeId="0" xr:uid="{00000000-0006-0000-0100-000014000000}">
      <text>
        <r>
          <rPr>
            <b/>
            <sz val="9"/>
            <rFont val="Tahoma"/>
            <family val="2"/>
          </rPr>
          <t>SEP - Artículo 73 LGCG :</t>
        </r>
        <r>
          <rPr>
            <sz val="9"/>
            <rFont val="Tahoma"/>
            <family val="2"/>
          </rPr>
          <t xml:space="preserve">
Cuando ésta se realiza en un centros de trabajo del Sector Educativo
Estos campos deben ser consistentes con su Catálogo de Centros de Trabajo (CCT).</t>
        </r>
      </text>
    </comment>
    <comment ref="T14" authorId="0" shapeId="0" xr:uid="{00000000-0006-0000-0100-000015000000}">
      <text>
        <r>
          <rPr>
            <b/>
            <sz val="9"/>
            <rFont val="Tahoma"/>
            <family val="2"/>
          </rPr>
          <t>SEP - Artículo 73 LGCG :</t>
        </r>
        <r>
          <rPr>
            <sz val="9"/>
            <rFont val="Tahoma"/>
            <family val="2"/>
          </rPr>
          <t xml:space="preserve">
Valores:
</t>
        </r>
        <r>
          <rPr>
            <b/>
            <sz val="9"/>
            <rFont val="Tahoma"/>
            <family val="2"/>
          </rPr>
          <t>100</t>
        </r>
        <r>
          <rPr>
            <sz val="9"/>
            <rFont val="Tahoma"/>
            <family val="2"/>
          </rPr>
          <t xml:space="preserve"> = Matutino
</t>
        </r>
        <r>
          <rPr>
            <b/>
            <sz val="9"/>
            <rFont val="Tahoma"/>
            <family val="2"/>
          </rPr>
          <t>120</t>
        </r>
        <r>
          <rPr>
            <sz val="9"/>
            <rFont val="Tahoma"/>
            <family val="2"/>
          </rPr>
          <t xml:space="preserve"> = Matutino y Vespertino
</t>
        </r>
        <r>
          <rPr>
            <b/>
            <sz val="9"/>
            <rFont val="Tahoma"/>
            <family val="2"/>
          </rPr>
          <t>123</t>
        </r>
        <r>
          <rPr>
            <sz val="9"/>
            <rFont val="Tahoma"/>
            <family val="2"/>
          </rPr>
          <t xml:space="preserve"> = Matutino, Vespertino y Nocturno
</t>
        </r>
        <r>
          <rPr>
            <b/>
            <sz val="9"/>
            <rFont val="Tahoma"/>
            <family val="2"/>
          </rPr>
          <t>124</t>
        </r>
        <r>
          <rPr>
            <sz val="9"/>
            <rFont val="Tahoma"/>
            <family val="2"/>
          </rPr>
          <t xml:space="preserve"> = Matutino, Vespertino y Discontinuo
</t>
        </r>
        <r>
          <rPr>
            <b/>
            <sz val="9"/>
            <rFont val="Tahoma"/>
            <family val="2"/>
          </rPr>
          <t>125</t>
        </r>
        <r>
          <rPr>
            <sz val="9"/>
            <rFont val="Tahoma"/>
            <family val="2"/>
          </rPr>
          <t xml:space="preserve"> = Matutino, Vespertino y Continuo                                                                                                                                                               </t>
        </r>
        <r>
          <rPr>
            <b/>
            <sz val="9"/>
            <rFont val="Tahoma"/>
            <family val="2"/>
          </rPr>
          <t>130</t>
        </r>
        <r>
          <rPr>
            <sz val="9"/>
            <rFont val="Tahoma"/>
            <family val="2"/>
          </rPr>
          <t xml:space="preserve"> = Matutino y Nocturno
</t>
        </r>
        <r>
          <rPr>
            <b/>
            <sz val="9"/>
            <rFont val="Tahoma"/>
            <family val="2"/>
          </rPr>
          <t>140</t>
        </r>
        <r>
          <rPr>
            <sz val="9"/>
            <rFont val="Tahoma"/>
            <family val="2"/>
          </rPr>
          <t xml:space="preserve"> = Matutino y Discontinuo                                                                                                                                                                      </t>
        </r>
        <r>
          <rPr>
            <b/>
            <sz val="9"/>
            <rFont val="Tahoma"/>
            <family val="2"/>
          </rPr>
          <t>200</t>
        </r>
        <r>
          <rPr>
            <sz val="9"/>
            <rFont val="Tahoma"/>
            <family val="2"/>
          </rPr>
          <t xml:space="preserve"> = Vespertino 
</t>
        </r>
        <r>
          <rPr>
            <b/>
            <sz val="9"/>
            <rFont val="Tahoma"/>
            <family val="2"/>
          </rPr>
          <t>230</t>
        </r>
        <r>
          <rPr>
            <sz val="9"/>
            <rFont val="Tahoma"/>
            <family val="2"/>
          </rPr>
          <t xml:space="preserve"> = Vespertino y Nocturno
</t>
        </r>
        <r>
          <rPr>
            <b/>
            <sz val="9"/>
            <rFont val="Tahoma"/>
            <family val="2"/>
          </rPr>
          <t>240</t>
        </r>
        <r>
          <rPr>
            <sz val="9"/>
            <rFont val="Tahoma"/>
            <family val="2"/>
          </rPr>
          <t xml:space="preserve"> = Vespertino y Discontinuo                                                                                                                                                                         </t>
        </r>
        <r>
          <rPr>
            <b/>
            <sz val="9"/>
            <rFont val="Tahoma"/>
            <family val="2"/>
          </rPr>
          <t>300</t>
        </r>
        <r>
          <rPr>
            <sz val="9"/>
            <rFont val="Tahoma"/>
            <family val="2"/>
          </rPr>
          <t xml:space="preserve"> = Nocturno
</t>
        </r>
        <r>
          <rPr>
            <b/>
            <sz val="9"/>
            <rFont val="Tahoma"/>
            <family val="2"/>
          </rPr>
          <t>400</t>
        </r>
        <r>
          <rPr>
            <sz val="9"/>
            <rFont val="Tahoma"/>
            <family val="2"/>
          </rPr>
          <t xml:space="preserve"> = Discontinuo 
</t>
        </r>
        <r>
          <rPr>
            <b/>
            <sz val="9"/>
            <rFont val="Tahoma"/>
            <family val="2"/>
          </rPr>
          <t>500</t>
        </r>
        <r>
          <rPr>
            <sz val="9"/>
            <rFont val="Tahoma"/>
            <family val="2"/>
          </rPr>
          <t xml:space="preserve"> = Continuo
</t>
        </r>
        <r>
          <rPr>
            <b/>
            <sz val="9"/>
            <rFont val="Tahoma"/>
            <family val="2"/>
          </rPr>
          <t>600</t>
        </r>
        <r>
          <rPr>
            <sz val="9"/>
            <rFont val="Tahoma"/>
            <family val="2"/>
          </rPr>
          <t xml:space="preserve"> = Complementario                                                                                                                                                                                                                                                                                                        
</t>
        </r>
        <r>
          <rPr>
            <b/>
            <sz val="9"/>
            <rFont val="Tahoma"/>
            <family val="2"/>
          </rPr>
          <t>700</t>
        </r>
        <r>
          <rPr>
            <sz val="9"/>
            <rFont val="Tahoma"/>
            <family val="2"/>
          </rPr>
          <t xml:space="preserve"> = Continuo (Jornada amplia)    
IMPORTANTE.- </t>
        </r>
        <r>
          <rPr>
            <b/>
            <sz val="9"/>
            <rFont val="Tahoma"/>
            <family val="2"/>
          </rPr>
          <t>Solamente son válidos los valores expresados. No se debe usar otro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 - Artículo 73 LGCG</author>
    <author>SEP</author>
  </authors>
  <commentList>
    <comment ref="B13" authorId="0" shapeId="0" xr:uid="{00000000-0006-0000-02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2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0" shapeId="0" xr:uid="{00000000-0006-0000-0200-00000300000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licencia </t>
        </r>
        <r>
          <rPr>
            <sz val="9"/>
            <rFont val="Tahoma"/>
            <family val="2"/>
          </rPr>
          <t>respecto de las categorías plaza.</t>
        </r>
      </text>
    </comment>
    <comment ref="Q13" authorId="0" shapeId="0" xr:uid="{00000000-0006-0000-0200-00000400000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licencia dentro del trimestre que se reporta</t>
        </r>
        <r>
          <rPr>
            <sz val="9"/>
            <rFont val="Tahoma"/>
            <family val="2"/>
          </rPr>
          <t xml:space="preserve">, respecto de la categoría plaza.
Ejemplo:
</t>
        </r>
        <r>
          <rPr>
            <b/>
            <sz val="9"/>
            <rFont val="Tahoma"/>
            <family val="2"/>
          </rPr>
          <t xml:space="preserve">Si la licencia con goce de sueldo que se reporta cubre los tres meses, se debe  incluir la suma de las percepciones pagadas en ese trimestre.
</t>
        </r>
      </text>
    </comment>
    <comment ref="R13" authorId="0" shapeId="0" xr:uid="{00000000-0006-0000-0200-000005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1" shapeId="0" xr:uid="{00000000-0006-0000-0200-000006000000}">
      <text>
        <r>
          <rPr>
            <b/>
            <sz val="9"/>
            <rFont val="Tahoma"/>
            <family val="2"/>
          </rPr>
          <t>SEP - Artículo 73 LGCG:</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 </t>
        </r>
        <r>
          <rPr>
            <b/>
            <sz val="9"/>
            <rFont val="Tahoma"/>
            <family val="2"/>
          </rPr>
          <t xml:space="preserve">Catálogo de Licencias.
</t>
        </r>
        <r>
          <rPr>
            <sz val="9"/>
            <rFont val="Tahoma"/>
            <family val="2"/>
          </rPr>
          <t xml:space="preserve">
Este campo es obligatorio y debe corresponder a las categorías reportadas en el </t>
        </r>
        <r>
          <rPr>
            <b/>
            <sz val="9"/>
            <rFont val="Tahoma"/>
            <family val="2"/>
          </rPr>
          <t xml:space="preserve">CLI.
</t>
        </r>
        <r>
          <rPr>
            <sz val="9"/>
            <rFont val="Tahoma"/>
            <family val="2"/>
          </rPr>
          <t xml:space="preserve">
</t>
        </r>
        <r>
          <rPr>
            <b/>
            <sz val="9"/>
            <rFont val="Tahoma"/>
            <family val="2"/>
          </rPr>
          <t xml:space="preserve">Clave  </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shapeId="0" xr:uid="{00000000-0006-0000-0200-000007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shapeId="0" xr:uid="{00000000-0006-0000-0200-000008000000}">
      <text>
        <r>
          <rPr>
            <b/>
            <sz val="9"/>
            <rFont val="Tahoma"/>
            <family val="2"/>
          </rPr>
          <t>SEP - Artículo 73 LGCG :</t>
        </r>
        <r>
          <rPr>
            <sz val="9"/>
            <rFont val="Tahoma"/>
            <family val="2"/>
          </rPr>
          <t xml:space="preserve">
El tamaño para 
FAEB es dos "a(02)" y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shapeId="0" xr:uid="{00000000-0006-0000-0200-000009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shapeId="0" xr:uid="{00000000-0006-0000-0200-00000A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shapeId="0" xr:uid="{00000000-0006-0000-0200-00000B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xr:uid="{00000000-0006-0000-0200-00000C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shapeId="0" xr:uid="{00000000-0006-0000-0200-00000D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shapeId="0" xr:uid="{00000000-0006-0000-0200-00000E000000}">
      <text>
        <r>
          <rPr>
            <b/>
            <sz val="9"/>
            <rFont val="Tahoma"/>
            <family val="2"/>
          </rPr>
          <t>SEP - Artículo 73 LGCG :</t>
        </r>
        <r>
          <rPr>
            <sz val="9"/>
            <rFont val="Tahoma"/>
            <family val="2"/>
          </rPr>
          <t xml:space="preserve">
Fecha inicial del otorgamiento de la licencia
Formato AAAAMMDD
</t>
        </r>
        <r>
          <rPr>
            <b/>
            <sz val="9"/>
            <rFont val="Tahoma"/>
            <family val="2"/>
          </rPr>
          <t>Nota:</t>
        </r>
        <r>
          <rPr>
            <sz val="9"/>
            <rFont val="Tahoma"/>
            <family val="2"/>
          </rPr>
          <t xml:space="preserve"> Puede ser anterior al periodo reportado</t>
        </r>
      </text>
    </comment>
    <comment ref="O14" authorId="0" shapeId="0" xr:uid="{00000000-0006-0000-0200-00000F000000}">
      <text>
        <r>
          <rPr>
            <b/>
            <sz val="9"/>
            <rFont val="Tahoma"/>
            <family val="2"/>
          </rPr>
          <t>SEP - Artículo 73 LGCG :</t>
        </r>
        <r>
          <rPr>
            <sz val="9"/>
            <rFont val="Tahoma"/>
            <family val="2"/>
          </rPr>
          <t xml:space="preserve">
Si se desconoce la fecha de término de la licencia se debe 
capturar 99999999</t>
        </r>
      </text>
    </comment>
    <comment ref="S14" authorId="0" shapeId="0" xr:uid="{00000000-0006-0000-0200-000010000000}">
      <text>
        <r>
          <rPr>
            <b/>
            <sz val="9"/>
            <rFont val="Tahoma"/>
            <family val="2"/>
          </rPr>
          <t>SEP - Artículo 73 LGCG :</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t>
        </r>
        <r>
          <rPr>
            <b/>
            <sz val="9"/>
            <rFont val="Tahoma"/>
            <family val="2"/>
          </rPr>
          <t xml:space="preserve"> Catálogo de Licencias.</t>
        </r>
        <r>
          <rPr>
            <sz val="9"/>
            <rFont val="Tahoma"/>
            <family val="2"/>
          </rPr>
          <t xml:space="preserve">
Este campo es obligatorio y debe corresponder a las categorías reportadas en el </t>
        </r>
        <r>
          <rPr>
            <b/>
            <sz val="9"/>
            <rFont val="Tahoma"/>
            <family val="2"/>
          </rPr>
          <t>CLI.</t>
        </r>
        <r>
          <rPr>
            <sz val="9"/>
            <rFont val="Tahoma"/>
            <family val="2"/>
          </rPr>
          <t xml:space="preserve">
</t>
        </r>
        <r>
          <rPr>
            <b/>
            <sz val="9"/>
            <rFont val="Tahoma"/>
            <family val="2"/>
          </rPr>
          <t xml:space="preserve">
Clave</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shapeId="0" xr:uid="{00000000-0006-0000-0200-000011000000}">
      <text>
        <r>
          <rPr>
            <b/>
            <sz val="9"/>
            <rFont val="Tahoma"/>
            <family val="2"/>
          </rPr>
          <t>SEP:</t>
        </r>
        <r>
          <rPr>
            <sz val="9"/>
            <rFont val="Tahoma"/>
            <family val="2"/>
          </rPr>
          <t xml:space="preserve">
Se debe especificar si es con:</t>
        </r>
        <r>
          <rPr>
            <b/>
            <sz val="9"/>
            <rFont val="Tahoma"/>
            <family val="2"/>
          </rPr>
          <t xml:space="preserve"> 
Goce o sin Goce de Sueldo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SEP - Artículo 73 LGCG</author>
  </authors>
  <commentList>
    <comment ref="B13" authorId="0" shapeId="0" xr:uid="{00000000-0006-0000-03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M13" authorId="1" shapeId="0" xr:uid="{00000000-0006-0000-0300-000002000000}">
      <text>
        <r>
          <rPr>
            <b/>
            <sz val="9"/>
            <rFont val="Tahoma"/>
            <family val="2"/>
          </rPr>
          <t xml:space="preserve">SEP - Artículo 73 LGCG :
</t>
        </r>
        <r>
          <rPr>
            <sz val="9"/>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rFont val="Tahoma"/>
            <family val="2"/>
          </rPr>
          <t xml:space="preserve">
Ejemplo: 09DPR1735D      </t>
        </r>
        <r>
          <rPr>
            <sz val="9"/>
            <rFont val="Tahoma"/>
            <family val="2"/>
          </rPr>
          <t xml:space="preserve">
</t>
        </r>
      </text>
    </comment>
    <comment ref="N13" authorId="1" shapeId="0" xr:uid="{00000000-0006-0000-0300-000003000000}">
      <text>
        <r>
          <rPr>
            <b/>
            <sz val="9"/>
            <rFont val="Tahoma"/>
            <family val="2"/>
          </rPr>
          <t xml:space="preserve">SEP - Artículo 73 LGCG :
</t>
        </r>
        <r>
          <rPr>
            <sz val="9"/>
            <rFont val="Tahoma"/>
            <family val="2"/>
          </rPr>
          <t xml:space="preserve">
Quincena en la que se emite el pago       
 Formato:</t>
        </r>
        <r>
          <rPr>
            <b/>
            <sz val="9"/>
            <rFont val="Tahoma"/>
            <family val="2"/>
          </rPr>
          <t xml:space="preserve"> AAAAQQ 
  </t>
        </r>
        <r>
          <rPr>
            <sz val="9"/>
            <rFont val="Tahoma"/>
            <family val="2"/>
          </rPr>
          <t xml:space="preserve">                                                                        Donde  </t>
        </r>
        <r>
          <rPr>
            <b/>
            <sz val="9"/>
            <rFont val="Tahoma"/>
            <family val="2"/>
          </rPr>
          <t>AAAA</t>
        </r>
        <r>
          <rPr>
            <sz val="9"/>
            <rFont val="Tahoma"/>
            <family val="2"/>
          </rPr>
          <t xml:space="preserve"> significa año y </t>
        </r>
        <r>
          <rPr>
            <b/>
            <sz val="9"/>
            <rFont val="Tahoma"/>
            <family val="2"/>
          </rPr>
          <t>QQ</t>
        </r>
        <r>
          <rPr>
            <sz val="9"/>
            <rFont val="Tahoma"/>
            <family val="2"/>
          </rPr>
          <t xml:space="preserve"> número de quincena</t>
        </r>
      </text>
    </comment>
    <comment ref="O13" authorId="1" shapeId="0" xr:uid="{00000000-0006-0000-0300-000004000000}">
      <text>
        <r>
          <rPr>
            <b/>
            <sz val="9"/>
            <rFont val="Tahoma"/>
            <family val="2"/>
          </rPr>
          <t>SEP - Artículo 73 LGCG :</t>
        </r>
        <r>
          <rPr>
            <sz val="9"/>
            <rFont val="Tahoma"/>
            <family val="2"/>
          </rPr>
          <t xml:space="preserve">
Valores: 
     </t>
        </r>
        <r>
          <rPr>
            <b/>
            <sz val="9"/>
            <rFont val="Tahoma"/>
            <family val="2"/>
          </rPr>
          <t>1 =</t>
        </r>
        <r>
          <rPr>
            <sz val="9"/>
            <rFont val="Tahoma"/>
            <family val="2"/>
          </rPr>
          <t xml:space="preserve"> Nuevo Ingreso
     </t>
        </r>
        <r>
          <rPr>
            <b/>
            <sz val="9"/>
            <rFont val="Tahoma"/>
            <family val="2"/>
          </rPr>
          <t>2 =</t>
        </r>
        <r>
          <rPr>
            <sz val="9"/>
            <rFont val="Tahoma"/>
            <family val="2"/>
          </rPr>
          <t xml:space="preserve"> Promoción
     </t>
        </r>
        <r>
          <rPr>
            <b/>
            <sz val="9"/>
            <rFont val="Tahoma"/>
            <family val="2"/>
          </rPr>
          <t>3 =</t>
        </r>
        <r>
          <rPr>
            <sz val="9"/>
            <rFont val="Tahoma"/>
            <family val="2"/>
          </rPr>
          <t xml:space="preserve"> Reanudación del Propietario de  
             plaza/categoría  
     </t>
        </r>
        <r>
          <rPr>
            <b/>
            <sz val="9"/>
            <rFont val="Tahoma"/>
            <family val="2"/>
          </rPr>
          <t>4 =</t>
        </r>
        <r>
          <rPr>
            <sz val="9"/>
            <rFont val="Tahoma"/>
            <family val="2"/>
          </rPr>
          <t xml:space="preserve"> Retabulación
    </t>
        </r>
        <r>
          <rPr>
            <b/>
            <sz val="9"/>
            <rFont val="Tahoma"/>
            <family val="2"/>
          </rPr>
          <t xml:space="preserve"> 5 =</t>
        </r>
        <r>
          <rPr>
            <sz val="9"/>
            <rFont val="Tahoma"/>
            <family val="2"/>
          </rPr>
          <t xml:space="preserve"> Promoción por cambio de nivel 
     </t>
        </r>
        <r>
          <rPr>
            <b/>
            <sz val="9"/>
            <rFont val="Tahoma"/>
            <family val="2"/>
          </rPr>
          <t>6 =</t>
        </r>
        <r>
          <rPr>
            <sz val="9"/>
            <rFont val="Tahoma"/>
            <family val="2"/>
          </rPr>
          <t xml:space="preserve"> Sentencia judicial
    </t>
        </r>
        <r>
          <rPr>
            <b/>
            <sz val="9"/>
            <rFont val="Tahoma"/>
            <family val="2"/>
          </rPr>
          <t xml:space="preserve"> 7 =</t>
        </r>
        <r>
          <rPr>
            <sz val="9"/>
            <rFont val="Tahoma"/>
            <family val="2"/>
          </rPr>
          <t xml:space="preserve"> No espeficado u Otro
    </t>
        </r>
        <r>
          <rPr>
            <b/>
            <sz val="9"/>
            <rFont val="Tahoma"/>
            <family val="2"/>
          </rPr>
          <t xml:space="preserve"> 9 =</t>
        </r>
        <r>
          <rPr>
            <sz val="9"/>
            <rFont val="Tahoma"/>
            <family val="2"/>
          </rPr>
          <t xml:space="preserve"> Pago extraordinario
Nota:</t>
        </r>
        <r>
          <rPr>
            <b/>
            <sz val="9"/>
            <rFont val="Tahoma"/>
            <family val="2"/>
          </rPr>
          <t xml:space="preserve"> </t>
        </r>
        <r>
          <rPr>
            <sz val="9"/>
            <rFont val="Tahoma"/>
            <family val="2"/>
          </rPr>
          <t xml:space="preserve">Conforme a la normatividad del DPEF2012, </t>
        </r>
        <r>
          <rPr>
            <b/>
            <sz val="9"/>
            <rFont val="Tahoma"/>
            <family val="2"/>
          </rPr>
          <t>no deberán reportarse los pagos realizados con motivo de retabulación, ni los correspondientes a sentecia judicial</t>
        </r>
      </text>
    </comment>
    <comment ref="R13" authorId="2" shapeId="0" xr:uid="{00000000-0006-0000-0300-000005000000}">
      <text>
        <r>
          <rPr>
            <b/>
            <sz val="9"/>
            <rFont val="Tahoma"/>
            <family val="2"/>
          </rPr>
          <t xml:space="preserve">SEP - Artículo 73 LGCG:
</t>
        </r>
        <r>
          <rPr>
            <sz val="9"/>
            <rFont val="Tahoma"/>
            <family val="2"/>
          </rPr>
          <t xml:space="preserve">
 Dias Naturales</t>
        </r>
      </text>
    </comment>
    <comment ref="F14" authorId="0" shapeId="0" xr:uid="{00000000-0006-0000-0300-000006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G14" authorId="0" shapeId="0" xr:uid="{00000000-0006-0000-0300-000007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H14" authorId="0" shapeId="0" xr:uid="{00000000-0006-0000-0300-000008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I14" authorId="0" shapeId="0" xr:uid="{00000000-0006-0000-0300-000009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J14" authorId="0" shapeId="0" xr:uid="{00000000-0006-0000-0300-00000A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xr:uid="{00000000-0006-0000-0300-00000B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L14" authorId="0" shapeId="0" xr:uid="{00000000-0006-0000-0300-00000C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4" authorId="1" shapeId="0" xr:uid="{00000000-0006-0000-0300-00000D000000}">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t>
        </r>
        <r>
          <rPr>
            <b/>
            <sz val="9"/>
            <rFont val="Tahoma"/>
            <family val="2"/>
          </rPr>
          <t xml:space="preserve">Los valores válidos de las quincenas van del 01, 02,… al 24
</t>
        </r>
      </text>
    </comment>
    <comment ref="Q14" authorId="1" shapeId="0" xr:uid="{00000000-0006-0000-0300-00000E000000}">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Los valores válidos de las quincenas van del </t>
        </r>
        <r>
          <rPr>
            <b/>
            <sz val="9"/>
            <rFont val="Tahoma"/>
            <family val="2"/>
          </rPr>
          <t>01, 02,… al 24</t>
        </r>
        <r>
          <rPr>
            <sz val="9"/>
            <rFont val="Tahoma"/>
            <family val="2"/>
          </rPr>
          <t xml:space="preserve">
</t>
        </r>
        <r>
          <rPr>
            <b/>
            <sz val="9"/>
            <rFont val="Tahoma"/>
            <family val="2"/>
          </rPr>
          <t xml:space="preserve">En el caso de ser una sola quincena poner la misma que puso en Quincena inicial que cubre el pago.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3" authorId="0" shapeId="0" xr:uid="{00000000-0006-0000-04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400-000002000000}">
      <text>
        <r>
          <rPr>
            <b/>
            <sz val="9"/>
            <rFont val="Tahoma"/>
            <family val="2"/>
          </rPr>
          <t xml:space="preserve">SEP - Artículo 73 LGCG :
</t>
        </r>
        <r>
          <rPr>
            <sz val="9"/>
            <rFont val="Tahoma"/>
            <family val="2"/>
          </rPr>
          <t xml:space="preserve">
Cantidad de centros de trabajo únicos reportados en la nóminas (NOR, NEX, NHO)
</t>
        </r>
        <r>
          <rPr>
            <b/>
            <sz val="9"/>
            <rFont val="Tahoma"/>
            <family val="2"/>
          </rPr>
          <t>No considerar los centros de trabajo que quedan sin personal al aplicar pagos cancelados.</t>
        </r>
        <r>
          <rPr>
            <sz val="9"/>
            <rFont val="Tahoma"/>
            <family val="2"/>
          </rPr>
          <t xml:space="preserve">
</t>
        </r>
      </text>
    </comment>
    <comment ref="V13" authorId="0" shapeId="0" xr:uid="{00000000-0006-0000-0400-000003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 CAT (Catálogo de Categorías y Tabuladores) con tipo de Contratación</t>
        </r>
        <r>
          <rPr>
            <b/>
            <sz val="9"/>
            <rFont val="Tahoma"/>
            <family val="2"/>
          </rPr>
          <t xml:space="preserve"> "P"</t>
        </r>
      </text>
    </comment>
    <comment ref="W13" authorId="0" shapeId="0" xr:uid="{00000000-0006-0000-0400-000004000000}">
      <text>
        <r>
          <rPr>
            <b/>
            <sz val="9"/>
            <rFont val="Tahoma"/>
            <family val="2"/>
          </rPr>
          <t xml:space="preserve">SEP - Artículo 73 LGCG :
</t>
        </r>
        <r>
          <rPr>
            <sz val="9"/>
            <rFont val="Tahoma"/>
            <family val="2"/>
          </rPr>
          <t>En plazas únicas, contabilizar la cantidad de horas pagadas</t>
        </r>
        <r>
          <rPr>
            <b/>
            <sz val="9"/>
            <rFont val="Tahoma"/>
            <family val="2"/>
          </rPr>
          <t xml:space="preserve"> (NOR, NEX) </t>
        </r>
        <r>
          <rPr>
            <sz val="9"/>
            <rFont val="Tahoma"/>
            <family val="2"/>
          </rPr>
          <t xml:space="preserve">en el periodo, cuya categoría esta identificada en el </t>
        </r>
        <r>
          <rPr>
            <b/>
            <sz val="9"/>
            <rFont val="Tahoma"/>
            <family val="2"/>
          </rPr>
          <t>CAT</t>
        </r>
        <r>
          <rPr>
            <sz val="9"/>
            <rFont val="Tahoma"/>
            <family val="2"/>
          </rPr>
          <t xml:space="preserve"> (Catálogo de Categorías y Tabuladores) con tipo de contratación</t>
        </r>
        <r>
          <rPr>
            <b/>
            <sz val="9"/>
            <rFont val="Tahoma"/>
            <family val="2"/>
          </rPr>
          <t xml:space="preserve"> "H"</t>
        </r>
        <r>
          <rPr>
            <sz val="9"/>
            <rFont val="Tahoma"/>
            <family val="2"/>
          </rPr>
          <t xml:space="preserve">
</t>
        </r>
      </text>
    </comment>
    <comment ref="X13" authorId="0" shapeId="0" xr:uid="{00000000-0006-0000-0400-000005000000}">
      <text>
        <r>
          <rPr>
            <b/>
            <sz val="9"/>
            <rFont val="Tahoma"/>
            <family val="2"/>
          </rPr>
          <t>SEP - Artículo 73 LGCG :</t>
        </r>
        <r>
          <rPr>
            <sz val="9"/>
            <rFont val="Tahoma"/>
            <family val="2"/>
          </rPr>
          <t xml:space="preserve">
Total de contratos o plazas de </t>
        </r>
        <r>
          <rPr>
            <b/>
            <sz val="9"/>
            <rFont val="Tahoma"/>
            <family val="2"/>
          </rPr>
          <t xml:space="preserve">(NHO) </t>
        </r>
        <r>
          <rPr>
            <sz val="9"/>
            <rFont val="Tahoma"/>
            <family val="2"/>
          </rPr>
          <t>pagadas en el periodo</t>
        </r>
      </text>
    </comment>
    <comment ref="Y13" authorId="0" shapeId="0" xr:uid="{00000000-0006-0000-0400-000006000000}">
      <text>
        <r>
          <rPr>
            <b/>
            <sz val="9"/>
            <rFont val="Tahoma"/>
            <family val="2"/>
          </rPr>
          <t xml:space="preserve">SEP - Artículo 73 LGCG :
</t>
        </r>
        <r>
          <rPr>
            <sz val="9"/>
            <rFont val="Tahoma"/>
            <family val="2"/>
          </rPr>
          <t xml:space="preserve">
Monto bruto de presupuesto ejercido en el período, en las nóminas ordinarias, extraordinarias y de honorarios para el pago de personal. 
</t>
        </r>
        <r>
          <rPr>
            <b/>
            <sz val="9"/>
            <rFont val="Tahoma"/>
            <family val="2"/>
          </rPr>
          <t>No considerar los pagos cancelados de esas plazas, que corresponden al periodo que se reporta</t>
        </r>
      </text>
    </comment>
    <comment ref="G15" authorId="0" shapeId="0" xr:uid="{00000000-0006-0000-0400-000007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"1"</t>
        </r>
      </text>
    </comment>
    <comment ref="H15" authorId="0" shapeId="0" xr:uid="{00000000-0006-0000-0400-000008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"1"</t>
        </r>
      </text>
    </comment>
    <comment ref="I15" authorId="0" shapeId="0" xr:uid="{00000000-0006-0000-0400-000009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"1"</t>
        </r>
      </text>
    </comment>
    <comment ref="J15" authorId="0" shapeId="0" xr:uid="{00000000-0006-0000-0400-00000A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"2"</t>
        </r>
      </text>
    </comment>
    <comment ref="K15" authorId="0" shapeId="0" xr:uid="{00000000-0006-0000-0400-00000B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"2"</t>
        </r>
      </text>
    </comment>
    <comment ref="L15" authorId="0" shapeId="0" xr:uid="{00000000-0006-0000-0400-00000C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"2"</t>
        </r>
      </text>
    </comment>
    <comment ref="M15" authorId="0" shapeId="0" xr:uid="{00000000-0006-0000-0400-00000D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"3"</t>
        </r>
      </text>
    </comment>
    <comment ref="N15" authorId="0" shapeId="0" xr:uid="{00000000-0006-0000-0400-00000E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"3"</t>
        </r>
      </text>
    </comment>
    <comment ref="O15" authorId="0" shapeId="0" xr:uid="{00000000-0006-0000-0400-00000F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"3"</t>
        </r>
      </text>
    </comment>
    <comment ref="P15" authorId="0" shapeId="0" xr:uid="{00000000-0006-0000-0400-000010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 </t>
        </r>
        <r>
          <rPr>
            <sz val="9"/>
            <rFont val="Tahoma"/>
            <family val="2"/>
          </rPr>
          <t xml:space="preserve">
y Tipo de Categoría</t>
        </r>
        <r>
          <rPr>
            <b/>
            <sz val="9"/>
            <rFont val="Tahoma"/>
            <family val="2"/>
          </rPr>
          <t xml:space="preserve"> "4"</t>
        </r>
      </text>
    </comment>
    <comment ref="Q15" authorId="0" shapeId="0" xr:uid="{00000000-0006-0000-0400-000011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"4"</t>
        </r>
      </text>
    </comment>
    <comment ref="R15" authorId="0" shapeId="0" xr:uid="{00000000-0006-0000-0400-000012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"4"</t>
        </r>
      </text>
    </comment>
    <comment ref="S15" authorId="0" shapeId="0" xr:uid="{00000000-0006-0000-0400-000013000000}">
      <text>
        <r>
          <rPr>
            <b/>
            <sz val="9"/>
            <rFont val="Tahoma"/>
            <family val="2"/>
          </rPr>
          <t xml:space="preserve">SEP - Artículo 73 LGCG :
</t>
        </r>
        <r>
          <rPr>
            <sz val="9"/>
            <rFont val="Tahoma"/>
            <family val="2"/>
          </rPr>
          <t xml:space="preserve">
Plazas únicas pagadas
</t>
        </r>
        <r>
          <rPr>
            <b/>
            <sz val="9"/>
            <rFont val="Tahoma"/>
            <family val="2"/>
          </rPr>
          <t>(NOR, NEX)</t>
        </r>
        <r>
          <rPr>
            <sz val="9"/>
            <rFont val="Tahoma"/>
            <family val="2"/>
          </rPr>
          <t xml:space="preserve"> en el periodo,
cuya categoría está identificada en el</t>
        </r>
        <r>
          <rPr>
            <b/>
            <sz val="9"/>
            <rFont val="Tahoma"/>
            <family val="2"/>
          </rPr>
          <t xml:space="preserve"> CAT </t>
        </r>
        <r>
          <rPr>
            <sz val="9"/>
            <rFont val="Tahoma"/>
            <family val="2"/>
          </rPr>
          <t>(Catálogo de Categorías y Tabuladores) con Tipo de Contratación</t>
        </r>
        <r>
          <rPr>
            <b/>
            <sz val="9"/>
            <rFont val="Tahoma"/>
            <family val="2"/>
          </rPr>
          <t xml:space="preserve"> "P"</t>
        </r>
        <r>
          <rPr>
            <sz val="9"/>
            <rFont val="Tahoma"/>
            <family val="2"/>
          </rPr>
          <t>y Tipo de Categoría</t>
        </r>
        <r>
          <rPr>
            <b/>
            <sz val="9"/>
            <rFont val="Tahoma"/>
            <family val="2"/>
          </rPr>
          <t xml:space="preserve"> "5"</t>
        </r>
      </text>
    </comment>
    <comment ref="T15" authorId="0" shapeId="0" xr:uid="{00000000-0006-0000-0400-000014000000}">
      <text>
        <r>
          <rPr>
            <b/>
            <sz val="9"/>
            <rFont val="Tahoma"/>
            <family val="2"/>
          </rPr>
          <t xml:space="preserve">SEP - Artículo 73 LGCG :
</t>
        </r>
        <r>
          <rPr>
            <sz val="9"/>
            <rFont val="Tahoma"/>
            <family val="2"/>
          </rPr>
          <t xml:space="preserve">
En plazas únicas, contabilizar la cantidad de horas pagadas</t>
        </r>
        <r>
          <rPr>
            <b/>
            <sz val="9"/>
            <rFont val="Tahoma"/>
            <family val="2"/>
          </rPr>
          <t xml:space="preserve"> (NOR, NEX</t>
        </r>
        <r>
          <rPr>
            <sz val="9"/>
            <rFont val="Tahoma"/>
            <family val="2"/>
          </rPr>
          <t xml:space="preserve">) en el periodo, cuya categoría está identificada en el </t>
        </r>
        <r>
          <rPr>
            <b/>
            <sz val="9"/>
            <rFont val="Tahoma"/>
            <family val="2"/>
          </rPr>
          <t>CAT</t>
        </r>
        <r>
          <rPr>
            <sz val="9"/>
            <rFont val="Tahoma"/>
            <family val="2"/>
          </rPr>
          <t xml:space="preserve"> (Catálogo de Categorías y Tabuladores) con Tipo de Contratación </t>
        </r>
        <r>
          <rPr>
            <b/>
            <sz val="9"/>
            <rFont val="Tahoma"/>
            <family val="2"/>
          </rPr>
          <t>"H"</t>
        </r>
        <r>
          <rPr>
            <sz val="9"/>
            <rFont val="Tahoma"/>
            <family val="2"/>
          </rPr>
          <t xml:space="preserve"> y Tipo de Categoría </t>
        </r>
        <r>
          <rPr>
            <b/>
            <sz val="9"/>
            <rFont val="Tahoma"/>
            <family val="2"/>
          </rPr>
          <t>"5"</t>
        </r>
      </text>
    </comment>
    <comment ref="U15" authorId="0" shapeId="0" xr:uid="{00000000-0006-0000-0400-000015000000}">
      <text>
        <r>
          <rPr>
            <b/>
            <sz val="9"/>
            <rFont val="Tahoma"/>
            <family val="2"/>
          </rPr>
          <t xml:space="preserve">SEP - Artículo 73 LGCG :
</t>
        </r>
        <r>
          <rPr>
            <sz val="9"/>
            <rFont val="Tahoma"/>
            <family val="2"/>
          </rPr>
          <t xml:space="preserve">
Contratos o plazas únicas pagadas</t>
        </r>
        <r>
          <rPr>
            <b/>
            <sz val="9"/>
            <rFont val="Tahoma"/>
            <family val="2"/>
          </rPr>
          <t xml:space="preserve"> (NHO)</t>
        </r>
        <r>
          <rPr>
            <sz val="9"/>
            <rFont val="Tahoma"/>
            <family val="2"/>
          </rPr>
          <t xml:space="preserve"> en el periodo, cuya categoría o categoría equivalente está identificada en el </t>
        </r>
        <r>
          <rPr>
            <b/>
            <sz val="9"/>
            <rFont val="Tahoma"/>
            <family val="2"/>
          </rPr>
          <t>CAT</t>
        </r>
        <r>
          <rPr>
            <sz val="9"/>
            <rFont val="Tahoma"/>
            <family val="2"/>
          </rPr>
          <t xml:space="preserve"> (Cátalogo de Categorías y Tabuladores) con Tipo de Categoría</t>
        </r>
        <r>
          <rPr>
            <b/>
            <sz val="9"/>
            <rFont val="Tahoma"/>
            <family val="2"/>
          </rPr>
          <t xml:space="preserve"> "5"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2" authorId="0" shapeId="0" xr:uid="{00000000-0006-0000-05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2" authorId="1" shapeId="0" xr:uid="{00000000-0006-0000-0500-000002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D12" authorId="1" shapeId="0" xr:uid="{00000000-0006-0000-0500-000003000000}">
      <text>
        <r>
          <rPr>
            <b/>
            <sz val="9"/>
            <rFont val="Tahoma"/>
            <family val="2"/>
          </rPr>
          <t xml:space="preserve">SEP - Artículo 73 LGCG :
</t>
        </r>
        <r>
          <rPr>
            <sz val="9"/>
            <rFont val="Tahoma"/>
            <family val="2"/>
          </rPr>
          <t xml:space="preserve">
Valores:</t>
        </r>
        <r>
          <rPr>
            <b/>
            <sz val="9"/>
            <rFont val="Tahoma"/>
            <family val="2"/>
          </rPr>
          <t xml:space="preserve">
100 = </t>
        </r>
        <r>
          <rPr>
            <sz val="9"/>
            <rFont val="Tahoma"/>
            <family val="2"/>
          </rPr>
          <t>Matutino</t>
        </r>
        <r>
          <rPr>
            <b/>
            <sz val="9"/>
            <rFont val="Tahoma"/>
            <family val="2"/>
          </rPr>
          <t xml:space="preserve">
120 = </t>
        </r>
        <r>
          <rPr>
            <sz val="9"/>
            <rFont val="Tahoma"/>
            <family val="2"/>
          </rPr>
          <t>Matutino y Vespertino</t>
        </r>
        <r>
          <rPr>
            <b/>
            <sz val="9"/>
            <rFont val="Tahoma"/>
            <family val="2"/>
          </rPr>
          <t xml:space="preserve">
123 = </t>
        </r>
        <r>
          <rPr>
            <sz val="9"/>
            <rFont val="Tahoma"/>
            <family val="2"/>
          </rPr>
          <t>Matutino, Vespertino y Nocturno</t>
        </r>
        <r>
          <rPr>
            <b/>
            <sz val="9"/>
            <rFont val="Tahoma"/>
            <family val="2"/>
          </rPr>
          <t xml:space="preserve">
124 = </t>
        </r>
        <r>
          <rPr>
            <sz val="9"/>
            <rFont val="Tahoma"/>
            <family val="2"/>
          </rPr>
          <t>Matutino, Vespertino y Discontinuo</t>
        </r>
        <r>
          <rPr>
            <b/>
            <sz val="9"/>
            <rFont val="Tahoma"/>
            <family val="2"/>
          </rPr>
          <t xml:space="preserve">
125 = </t>
        </r>
        <r>
          <rPr>
            <sz val="9"/>
            <rFont val="Tahoma"/>
            <family val="2"/>
          </rPr>
          <t>Matutino, Vespertino y Continuo</t>
        </r>
        <r>
          <rPr>
            <b/>
            <sz val="9"/>
            <rFont val="Tahoma"/>
            <family val="2"/>
          </rPr>
          <t xml:space="preserve">                                                                                                                                                               130 = </t>
        </r>
        <r>
          <rPr>
            <sz val="9"/>
            <rFont val="Tahoma"/>
            <family val="2"/>
          </rPr>
          <t>Matutino y Nocturno</t>
        </r>
        <r>
          <rPr>
            <b/>
            <sz val="9"/>
            <rFont val="Tahoma"/>
            <family val="2"/>
          </rPr>
          <t xml:space="preserve">
140 = </t>
        </r>
        <r>
          <rPr>
            <sz val="9"/>
            <rFont val="Tahoma"/>
            <family val="2"/>
          </rPr>
          <t xml:space="preserve">Matutino y Discontinuo </t>
        </r>
        <r>
          <rPr>
            <b/>
            <sz val="9"/>
            <rFont val="Tahoma"/>
            <family val="2"/>
          </rPr>
          <t xml:space="preserve">                                                                                                                                                                     200 = </t>
        </r>
        <r>
          <rPr>
            <sz val="9"/>
            <rFont val="Tahoma"/>
            <family val="2"/>
          </rPr>
          <t xml:space="preserve">Vespertino </t>
        </r>
        <r>
          <rPr>
            <b/>
            <sz val="9"/>
            <rFont val="Tahoma"/>
            <family val="2"/>
          </rPr>
          <t xml:space="preserve">
230 = </t>
        </r>
        <r>
          <rPr>
            <sz val="9"/>
            <rFont val="Tahoma"/>
            <family val="2"/>
          </rPr>
          <t>Vespertino y Nocturno</t>
        </r>
        <r>
          <rPr>
            <b/>
            <sz val="9"/>
            <rFont val="Tahoma"/>
            <family val="2"/>
          </rPr>
          <t xml:space="preserve">
240 = </t>
        </r>
        <r>
          <rPr>
            <sz val="9"/>
            <rFont val="Tahoma"/>
            <family val="2"/>
          </rPr>
          <t xml:space="preserve">Vespertino y Discontinuo   </t>
        </r>
        <r>
          <rPr>
            <b/>
            <sz val="9"/>
            <rFont val="Tahoma"/>
            <family val="2"/>
          </rPr>
          <t xml:space="preserve">                                                                                                                                                                      300 = </t>
        </r>
        <r>
          <rPr>
            <sz val="9"/>
            <rFont val="Tahoma"/>
            <family val="2"/>
          </rPr>
          <t>Nocturno</t>
        </r>
        <r>
          <rPr>
            <b/>
            <sz val="9"/>
            <rFont val="Tahoma"/>
            <family val="2"/>
          </rPr>
          <t xml:space="preserve">
400 = </t>
        </r>
        <r>
          <rPr>
            <sz val="9"/>
            <rFont val="Tahoma"/>
            <family val="2"/>
          </rPr>
          <t xml:space="preserve">Discontinuo </t>
        </r>
        <r>
          <rPr>
            <b/>
            <sz val="9"/>
            <rFont val="Tahoma"/>
            <family val="2"/>
          </rPr>
          <t xml:space="preserve">
500 = </t>
        </r>
        <r>
          <rPr>
            <sz val="9"/>
            <rFont val="Tahoma"/>
            <family val="2"/>
          </rPr>
          <t>Continuo</t>
        </r>
        <r>
          <rPr>
            <b/>
            <sz val="9"/>
            <rFont val="Tahoma"/>
            <family val="2"/>
          </rPr>
          <t xml:space="preserve">
600 = </t>
        </r>
        <r>
          <rPr>
            <sz val="9"/>
            <rFont val="Tahoma"/>
            <family val="2"/>
          </rPr>
          <t xml:space="preserve">Complementario  </t>
        </r>
        <r>
          <rPr>
            <b/>
            <sz val="9"/>
            <rFont val="Tahoma"/>
            <family val="2"/>
          </rPr>
          <t xml:space="preserve">                                                                                                                                                                                                                                                                                                      
700 = </t>
        </r>
        <r>
          <rPr>
            <sz val="9"/>
            <rFont val="Tahoma"/>
            <family val="2"/>
          </rPr>
          <t xml:space="preserve">Continuo (Jornada amplia)    </t>
        </r>
        <r>
          <rPr>
            <b/>
            <sz val="9"/>
            <rFont val="Tahoma"/>
            <family val="2"/>
          </rPr>
          <t xml:space="preserve">
</t>
        </r>
        <r>
          <rPr>
            <sz val="9"/>
            <rFont val="Tahoma"/>
            <family val="2"/>
          </rPr>
          <t>IMPORTANTE.-</t>
        </r>
        <r>
          <rPr>
            <b/>
            <sz val="9"/>
            <rFont val="Tahoma"/>
            <family val="2"/>
          </rPr>
          <t xml:space="preserve"> Solamente son válidos los valores expresados. No se debe usar otro</t>
        </r>
      </text>
    </comment>
    <comment ref="H12" authorId="1" shapeId="0" xr:uid="{00000000-0006-0000-0500-000004000000}">
      <text>
        <r>
          <rPr>
            <b/>
            <sz val="9"/>
            <rFont val="Tahoma"/>
            <family val="2"/>
          </rPr>
          <t xml:space="preserve">SEP - Artículo 73 LGCG:
</t>
        </r>
        <r>
          <rPr>
            <sz val="9"/>
            <rFont val="Tahoma"/>
            <family val="2"/>
          </rPr>
          <t xml:space="preserve">
Estos campos deben ser consistentes al Catálogo Nacional de Función Real (CFR)
</t>
        </r>
      </text>
    </comment>
    <comment ref="I12" authorId="1" shapeId="0" xr:uid="{00000000-0006-0000-0500-000005000000}">
      <text>
        <r>
          <rPr>
            <b/>
            <sz val="9"/>
            <rFont val="Tahoma"/>
            <family val="2"/>
          </rPr>
          <t xml:space="preserve">SEP - Artículo 73 LGCG :
</t>
        </r>
        <r>
          <rPr>
            <sz val="9"/>
            <rFont val="Tahoma"/>
            <family val="2"/>
          </rPr>
          <t xml:space="preserve">
Hora semana mes que labora este trabajador en el Centro de Trabajo, reportadas por el responsable.     
Formato: </t>
        </r>
        <r>
          <rPr>
            <b/>
            <sz val="9"/>
            <rFont val="Tahoma"/>
            <family val="2"/>
          </rPr>
          <t>nn.n</t>
        </r>
        <r>
          <rPr>
            <sz val="9"/>
            <rFont val="Tahoma"/>
            <family val="2"/>
          </rPr>
          <t xml:space="preserve">
Ejemplo: </t>
        </r>
        <r>
          <rPr>
            <b/>
            <sz val="9"/>
            <rFont val="Tahoma"/>
            <family val="2"/>
          </rPr>
          <t>9.5</t>
        </r>
      </text>
    </comment>
    <comment ref="Q12" authorId="1" shapeId="0" xr:uid="{00000000-0006-0000-0500-000006000000}">
      <text>
        <r>
          <rPr>
            <b/>
            <sz val="9"/>
            <rFont val="Tahoma"/>
            <family val="2"/>
          </rPr>
          <t xml:space="preserve">SEP - Artículo 73 LGCG :
</t>
        </r>
        <r>
          <rPr>
            <sz val="9"/>
            <rFont val="Tahoma"/>
            <family val="2"/>
          </rPr>
          <t xml:space="preserve">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 xml:space="preserve">3 = </t>
        </r>
        <r>
          <rPr>
            <sz val="9"/>
            <rFont val="Tahoma"/>
            <family val="2"/>
          </rPr>
          <t xml:space="preserve">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R12" authorId="1" shapeId="0" xr:uid="{00000000-0006-0000-0500-000007000000}">
      <text>
        <r>
          <rPr>
            <b/>
            <sz val="9"/>
            <rFont val="Tahoma"/>
            <family val="2"/>
          </rPr>
          <t xml:space="preserve">SEP - Artículo 73 LGCG :
</t>
        </r>
        <r>
          <rPr>
            <sz val="9"/>
            <rFont val="Tahoma"/>
            <family val="2"/>
          </rPr>
          <t xml:space="preserve">
Clave o número de identificador de contarto del trabajador.
Sólo aplica para trabajadores contratados por honorarios.
En caso contrario NO llenar,</t>
        </r>
        <r>
          <rPr>
            <b/>
            <sz val="9"/>
            <rFont val="Tahoma"/>
            <family val="2"/>
          </rPr>
          <t xml:space="preserve"> que significa dejarlo vacío.</t>
        </r>
      </text>
    </comment>
    <comment ref="J13" authorId="0" shapeId="0" xr:uid="{00000000-0006-0000-0500-000008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K13" authorId="0" shapeId="0" xr:uid="{00000000-0006-0000-0500-000009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L13" authorId="0" shapeId="0" xr:uid="{00000000-0006-0000-0500-00000A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M13" authorId="0" shapeId="0" xr:uid="{00000000-0006-0000-0500-00000B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N13" authorId="0" shapeId="0" xr:uid="{00000000-0006-0000-0500-00000C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shapeId="0" xr:uid="{00000000-0006-0000-0500-00000D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P13" authorId="0" shapeId="0" xr:uid="{00000000-0006-0000-0500-00000E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S13" authorId="1" shapeId="0" xr:uid="{00000000-0006-0000-0500-00000F000000}">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 ref="T13" authorId="1" shapeId="0" xr:uid="{00000000-0006-0000-0500-000010000000}">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2" authorId="0" shapeId="0" xr:uid="{00000000-0006-0000-06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2" authorId="1" shapeId="0" xr:uid="{00000000-0006-0000-0600-000002000000}">
      <text>
        <r>
          <rPr>
            <b/>
            <sz val="9"/>
            <rFont val="Tahoma"/>
            <family val="2"/>
          </rPr>
          <t xml:space="preserve">SEP - Artículo 73 LGCG :
</t>
        </r>
        <r>
          <rPr>
            <sz val="9"/>
            <rFont val="Tahoma"/>
            <family val="2"/>
          </rPr>
          <t xml:space="preserve">
El art.10 del PEF_2012 requiere información del fondeo federal, "1", "3",  la identificación "2" es para aceptar nóminas estatales en las que se paga (n) alguna(s) percepción (es) fondeadas por la federación. Valores: 
     </t>
        </r>
        <r>
          <rPr>
            <b/>
            <sz val="9"/>
            <rFont val="Tahoma"/>
            <family val="2"/>
          </rPr>
          <t xml:space="preserve">1 = </t>
        </r>
        <r>
          <rPr>
            <sz val="9"/>
            <rFont val="Tahoma"/>
            <family val="2"/>
          </rPr>
          <t xml:space="preserve">Federal-Federalizada
    </t>
        </r>
        <r>
          <rPr>
            <b/>
            <sz val="9"/>
            <rFont val="Tahoma"/>
            <family val="2"/>
          </rPr>
          <t xml:space="preserve"> 2 = </t>
        </r>
        <r>
          <rPr>
            <sz val="9"/>
            <rFont val="Tahoma"/>
            <family val="2"/>
          </rPr>
          <t xml:space="preserve">Subsidiada con recursos 
             federales y cualquier otra 
            fuente
 </t>
        </r>
        <r>
          <rPr>
            <b/>
            <sz val="9"/>
            <rFont val="Tahoma"/>
            <family val="2"/>
          </rPr>
          <t xml:space="preserve">    3 =</t>
        </r>
        <r>
          <rPr>
            <sz val="9"/>
            <rFont val="Tahoma"/>
            <family val="2"/>
          </rPr>
          <t xml:space="preserve"> Federal UPN (para todo el 
             personal)
     </t>
        </r>
        <r>
          <rPr>
            <b/>
            <sz val="9"/>
            <rFont val="Tahoma"/>
            <family val="2"/>
          </rPr>
          <t>4 =</t>
        </r>
        <r>
          <rPr>
            <sz val="9"/>
            <rFont val="Tahoma"/>
            <family val="2"/>
          </rPr>
          <t xml:space="preserve"> Federal docente CONALEP
     </t>
        </r>
        <r>
          <rPr>
            <b/>
            <sz val="9"/>
            <rFont val="Tahoma"/>
            <family val="2"/>
          </rPr>
          <t xml:space="preserve">8 = </t>
        </r>
        <r>
          <rPr>
            <sz val="9"/>
            <rFont val="Tahoma"/>
            <family val="2"/>
          </rPr>
          <t xml:space="preserve">Estatal
</t>
        </r>
        <r>
          <rPr>
            <b/>
            <sz val="9"/>
            <rFont val="Tahoma"/>
            <family val="2"/>
          </rPr>
          <t>En caso de ser plaza federalizada o plaza que conserva la estructura presupuestal federalizada es obligatorio llenar los campos del 5 al 11</t>
        </r>
        <r>
          <rPr>
            <sz val="9"/>
            <rFont val="Tahoma"/>
            <family val="2"/>
          </rPr>
          <t xml:space="preserve">
</t>
        </r>
      </text>
    </comment>
    <comment ref="N12" authorId="1" shapeId="0" xr:uid="{00000000-0006-0000-0600-000003000000}">
      <text>
        <r>
          <rPr>
            <b/>
            <sz val="9"/>
            <rFont val="Tahoma"/>
            <family val="2"/>
          </rPr>
          <t xml:space="preserve">SEP - Artículo 73 LGCG :
</t>
        </r>
        <r>
          <rPr>
            <sz val="9"/>
            <rFont val="Tahoma"/>
            <family val="2"/>
          </rPr>
          <t xml:space="preserve">
Ejemplo:  3, 33, 27Z, 27ZA, 27ZB, E7007, E8617
</t>
        </r>
        <r>
          <rPr>
            <b/>
            <sz val="9"/>
            <rFont val="Tahoma"/>
            <family val="2"/>
          </rPr>
          <t xml:space="preserve">Estos campos deben de ser consistentes con su catálogo CAT 
</t>
        </r>
        <r>
          <rPr>
            <sz val="9"/>
            <rFont val="Tahoma"/>
            <family val="2"/>
          </rPr>
          <t xml:space="preserve">
</t>
        </r>
        <r>
          <rPr>
            <b/>
            <sz val="9"/>
            <rFont val="Tahoma"/>
            <family val="2"/>
          </rPr>
          <t>Consultar:</t>
        </r>
        <r>
          <rPr>
            <sz val="9"/>
            <rFont val="Tahoma"/>
            <family val="2"/>
          </rPr>
          <t xml:space="preserve">  "Catálogo de nivel de puestos"
</t>
        </r>
      </text>
    </comment>
    <comment ref="O12" authorId="1" shapeId="0" xr:uid="{00000000-0006-0000-0600-000004000000}">
      <text>
        <r>
          <rPr>
            <b/>
            <sz val="9"/>
            <rFont val="Tahoma"/>
            <family val="2"/>
          </rPr>
          <t xml:space="preserve">SEP - Artículo 73 LGCG :
</t>
        </r>
        <r>
          <rPr>
            <sz val="9"/>
            <rFont val="Tahoma"/>
            <family val="2"/>
          </rPr>
          <t xml:space="preserve">
Llenar con uno de los valores válidos a asignar según el concepto de pago:
        </t>
        </r>
        <r>
          <rPr>
            <b/>
            <sz val="9"/>
            <rFont val="Tahoma"/>
            <family val="2"/>
          </rPr>
          <t xml:space="preserve"> FAEB </t>
        </r>
        <r>
          <rPr>
            <sz val="9"/>
            <rFont val="Tahoma"/>
            <family val="2"/>
          </rPr>
          <t xml:space="preserve">Niveles válidos a Asignar = del 1 al 9
        </t>
        </r>
        <r>
          <rPr>
            <b/>
            <sz val="9"/>
            <rFont val="Tahoma"/>
            <family val="2"/>
          </rPr>
          <t xml:space="preserve"> FAETA CONALEP </t>
        </r>
        <r>
          <rPr>
            <sz val="9"/>
            <rFont val="Tahoma"/>
            <family val="2"/>
          </rPr>
          <t xml:space="preserve">Niveles válidos a Asignar = del 1 al 30
         </t>
        </r>
        <r>
          <rPr>
            <b/>
            <sz val="9"/>
            <rFont val="Tahoma"/>
            <family val="2"/>
          </rPr>
          <t>FAETA INEA</t>
        </r>
        <r>
          <rPr>
            <sz val="9"/>
            <rFont val="Tahoma"/>
            <family val="2"/>
          </rPr>
          <t xml:space="preserve"> Niveles válidos a Asignar = del 1 al 9,
         OB2, MC2, NB1, OB3, QB 
IMPORTANTE.-</t>
        </r>
        <r>
          <rPr>
            <b/>
            <sz val="9"/>
            <rFont val="Tahoma"/>
            <family val="2"/>
          </rPr>
          <t xml:space="preserve"> Estos campos deben de ser consistentes con su catálogo de CAT "Categoría / Tabulador"</t>
        </r>
      </text>
    </comment>
    <comment ref="P12" authorId="1" shapeId="0" xr:uid="{00000000-0006-0000-0600-000005000000}">
      <text>
        <r>
          <rPr>
            <b/>
            <sz val="9"/>
            <rFont val="Tahoma"/>
            <family val="2"/>
          </rPr>
          <t xml:space="preserve">SEP - Artículo 73 LGCG :
</t>
        </r>
        <r>
          <rPr>
            <sz val="9"/>
            <rFont val="Tahoma"/>
            <family val="2"/>
          </rPr>
          <t xml:space="preserve">
Valores:
     </t>
        </r>
        <r>
          <rPr>
            <b/>
            <sz val="9"/>
            <rFont val="Tahoma"/>
            <family val="2"/>
          </rPr>
          <t xml:space="preserve">A = </t>
        </r>
        <r>
          <rPr>
            <sz val="9"/>
            <rFont val="Tahoma"/>
            <family val="2"/>
          </rPr>
          <t xml:space="preserve">Zona Económica A (I) (1)
</t>
        </r>
        <r>
          <rPr>
            <b/>
            <sz val="9"/>
            <rFont val="Tahoma"/>
            <family val="2"/>
          </rPr>
          <t xml:space="preserve">   B = </t>
        </r>
        <r>
          <rPr>
            <sz val="9"/>
            <rFont val="Tahoma"/>
            <family val="2"/>
          </rPr>
          <t xml:space="preserve">Zona Económica B (II) (2)
   </t>
        </r>
        <r>
          <rPr>
            <b/>
            <sz val="9"/>
            <rFont val="Tahoma"/>
            <family val="2"/>
          </rPr>
          <t xml:space="preserve"> C =</t>
        </r>
        <r>
          <rPr>
            <sz val="9"/>
            <rFont val="Tahoma"/>
            <family val="2"/>
          </rPr>
          <t xml:space="preserve"> Zona Económica C (III) (3)
</t>
        </r>
      </text>
    </comment>
    <comment ref="Q12" authorId="1" shapeId="0" xr:uid="{00000000-0006-0000-0600-000006000000}">
      <text>
        <r>
          <rPr>
            <b/>
            <sz val="9"/>
            <rFont val="Tahoma"/>
            <family val="2"/>
          </rPr>
          <t xml:space="preserve">SEP - Artículo 73 LGCG :
</t>
        </r>
        <r>
          <rPr>
            <sz val="9"/>
            <rFont val="Tahoma"/>
            <family val="2"/>
          </rPr>
          <t xml:space="preserve">
Donde:
</t>
        </r>
        <r>
          <rPr>
            <b/>
            <sz val="9"/>
            <rFont val="Tahoma"/>
            <family val="2"/>
          </rPr>
          <t>1 =</t>
        </r>
        <r>
          <rPr>
            <sz val="9"/>
            <rFont val="Tahoma"/>
            <family val="2"/>
          </rPr>
          <t xml:space="preserve"> Alta.
</t>
        </r>
        <r>
          <rPr>
            <b/>
            <sz val="9"/>
            <rFont val="Tahoma"/>
            <family val="2"/>
          </rPr>
          <t xml:space="preserve">2 = </t>
        </r>
        <r>
          <rPr>
            <sz val="9"/>
            <rFont val="Tahoma"/>
            <family val="2"/>
          </rPr>
          <t xml:space="preserve">Baja.
</t>
        </r>
        <r>
          <rPr>
            <b/>
            <sz val="9"/>
            <rFont val="Tahoma"/>
            <family val="2"/>
          </rPr>
          <t>3 =</t>
        </r>
        <r>
          <rPr>
            <sz val="9"/>
            <rFont val="Tahoma"/>
            <family val="2"/>
          </rPr>
          <t xml:space="preserve"> Cambio por recategorización.</t>
        </r>
      </text>
    </comment>
    <comment ref="R12" authorId="1" shapeId="0" xr:uid="{00000000-0006-0000-0600-000007000000}">
      <text>
        <r>
          <rPr>
            <b/>
            <sz val="9"/>
            <rFont val="Tahoma"/>
            <family val="2"/>
          </rPr>
          <t>SEP - Artículo 73 LGCG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Puede corresponder a periodos anteriores al que se reporta </t>
        </r>
        <r>
          <rPr>
            <sz val="9"/>
            <rFont val="Tahoma"/>
            <family val="2"/>
          </rPr>
          <t xml:space="preserve">
Ejemplo:  </t>
        </r>
        <r>
          <rPr>
            <b/>
            <sz val="9"/>
            <rFont val="Tahoma"/>
            <family val="2"/>
          </rPr>
          <t xml:space="preserve">201107 </t>
        </r>
      </text>
    </comment>
    <comment ref="S12" authorId="1" shapeId="0" xr:uid="{00000000-0006-0000-0600-000008000000}">
      <text>
        <r>
          <rPr>
            <b/>
            <sz val="9"/>
            <rFont val="Tahoma"/>
            <family val="2"/>
          </rPr>
          <t xml:space="preserve">SEP - Artículo 73 LGCG :
</t>
        </r>
        <r>
          <rPr>
            <sz val="9"/>
            <rFont val="Tahoma"/>
            <family val="2"/>
          </rPr>
          <t xml:space="preserve">
Formato</t>
        </r>
        <r>
          <rPr>
            <b/>
            <sz val="9"/>
            <rFont val="Tahoma"/>
            <family val="2"/>
          </rPr>
          <t xml:space="preserve"> AAAAQQ  </t>
        </r>
        <r>
          <rPr>
            <sz val="9"/>
            <rFont val="Tahoma"/>
            <family val="2"/>
          </rPr>
          <t xml:space="preserve">                                                                         Donde</t>
        </r>
        <r>
          <rPr>
            <b/>
            <sz val="9"/>
            <rFont val="Tahoma"/>
            <family val="2"/>
          </rPr>
          <t xml:space="preserve"> AAAA</t>
        </r>
        <r>
          <rPr>
            <sz val="9"/>
            <rFont val="Tahoma"/>
            <family val="2"/>
          </rPr>
          <t xml:space="preserve"> significa año y</t>
        </r>
        <r>
          <rPr>
            <b/>
            <sz val="9"/>
            <rFont val="Tahoma"/>
            <family val="2"/>
          </rPr>
          <t xml:space="preserve"> QQ </t>
        </r>
        <r>
          <rPr>
            <sz val="9"/>
            <rFont val="Tahoma"/>
            <family val="2"/>
          </rPr>
          <t xml:space="preserve">significa quincena
</t>
        </r>
        <r>
          <rPr>
            <b/>
            <sz val="9"/>
            <rFont val="Tahoma"/>
            <family val="2"/>
          </rPr>
          <t>Puede corresponder al periodo que se reporta o posteriores.</t>
        </r>
        <r>
          <rPr>
            <sz val="9"/>
            <rFont val="Tahoma"/>
            <family val="2"/>
          </rPr>
          <t xml:space="preserve">
Si el período está abierto puede registrar</t>
        </r>
        <r>
          <rPr>
            <b/>
            <sz val="9"/>
            <rFont val="Tahoma"/>
            <family val="2"/>
          </rPr>
          <t xml:space="preserve"> 999999</t>
        </r>
      </text>
    </comment>
    <comment ref="G13" authorId="0" shapeId="0" xr:uid="{00000000-0006-0000-0600-000009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3" authorId="0" shapeId="0" xr:uid="{00000000-0006-0000-0600-00000A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3" authorId="0" shapeId="0" xr:uid="{00000000-0006-0000-0600-00000B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3" authorId="0" shapeId="0" xr:uid="{00000000-0006-0000-0600-00000C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3" authorId="0" shapeId="0" xr:uid="{00000000-0006-0000-0600-00000D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3" authorId="0" shapeId="0" xr:uid="{00000000-0006-0000-0600-00000E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3" authorId="0" shapeId="0" xr:uid="{00000000-0006-0000-0600-00000F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3" authorId="0" shapeId="0" xr:uid="{00000000-0006-0000-07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shapeId="0" xr:uid="{00000000-0006-0000-0700-000002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shapeId="0" xr:uid="{00000000-0006-0000-0700-000003000000}">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xr:uid="{00000000-0006-0000-0700-000004000000}">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shapeId="0" xr:uid="{00000000-0006-0000-0700-000005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shapeId="0" xr:uid="{00000000-0006-0000-0700-000006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shapeId="0" xr:uid="{00000000-0006-0000-0700-000007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shapeId="0" xr:uid="{00000000-0006-0000-0700-000008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shapeId="0" xr:uid="{00000000-0006-0000-0700-000009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xr:uid="{00000000-0006-0000-0700-00000A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shapeId="0" xr:uid="{00000000-0006-0000-0700-00000B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shapeId="0" xr:uid="{00000000-0006-0000-0700-00000C000000}">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shapeId="0" xr:uid="{00000000-0006-0000-0700-00000D000000}">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SEP - Artículo 73 LGCG </author>
    <author>SEP</author>
  </authors>
  <commentList>
    <comment ref="B13" authorId="0" shapeId="0" xr:uid="{00000000-0006-0000-0800-00000100000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0" shapeId="0" xr:uid="{00000000-0006-0000-0800-00000200000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P13" authorId="1" shapeId="0" xr:uid="{00000000-0006-0000-0800-000003000000}">
      <text>
        <r>
          <rPr>
            <b/>
            <sz val="9"/>
            <rFont val="Tahoma"/>
            <family val="2"/>
          </rPr>
          <t xml:space="preserve">SEP - Artículo 73 LGCG :
</t>
        </r>
        <r>
          <rPr>
            <sz val="9"/>
            <rFont val="Tahoma"/>
            <family val="2"/>
          </rPr>
          <t xml:space="preserve">
Reportar el monto total pagado con </t>
        </r>
        <r>
          <rPr>
            <b/>
            <sz val="9"/>
            <rFont val="Tahoma"/>
            <family val="2"/>
          </rPr>
          <t xml:space="preserve">presupuesto federal </t>
        </r>
        <r>
          <rPr>
            <sz val="9"/>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rFont val="Tahoma"/>
            <family val="2"/>
          </rPr>
          <t xml:space="preserve">
IMPORTANTE.-</t>
        </r>
        <r>
          <rPr>
            <sz val="9"/>
            <rFont val="Tahoma"/>
            <family val="2"/>
          </rPr>
          <t xml:space="preserve"> No usar coma (,) para separar de enteros y decimales
</t>
        </r>
      </text>
    </comment>
    <comment ref="Q13" authorId="1" shapeId="0" xr:uid="{00000000-0006-0000-0800-000004000000}">
      <text>
        <r>
          <rPr>
            <b/>
            <sz val="9"/>
            <rFont val="Tahoma"/>
            <family val="2"/>
          </rPr>
          <t xml:space="preserve">SEP - Artículo 73 LGCG :
</t>
        </r>
        <r>
          <rPr>
            <sz val="9"/>
            <rFont val="Tahoma"/>
            <family val="2"/>
          </rPr>
          <t xml:space="preserve">
Reportar el monto total pagado con</t>
        </r>
        <r>
          <rPr>
            <b/>
            <sz val="9"/>
            <rFont val="Tahoma"/>
            <family val="2"/>
          </rPr>
          <t xml:space="preserve"> presupuesto diferente al federal</t>
        </r>
        <r>
          <rPr>
            <sz val="9"/>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rFont val="Tahoma"/>
            <family val="2"/>
          </rPr>
          <t xml:space="preserve">IMPORTANTE.- </t>
        </r>
        <r>
          <rPr>
            <sz val="9"/>
            <rFont val="Tahoma"/>
            <family val="2"/>
          </rPr>
          <t>No usar coma (,) para separar enteros y decimales ,</t>
        </r>
        <r>
          <rPr>
            <b/>
            <sz val="9"/>
            <rFont val="Tahoma"/>
            <family val="2"/>
          </rPr>
          <t>y en caso de no tener nada que reportar capturar 0</t>
        </r>
      </text>
    </comment>
    <comment ref="R13" authorId="0" shapeId="0" xr:uid="{00000000-0006-0000-0800-00000500000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G14" authorId="0" shapeId="0" xr:uid="{00000000-0006-0000-0800-00000600000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shapeId="0" xr:uid="{00000000-0006-0000-0800-00000700000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shapeId="0" xr:uid="{00000000-0006-0000-0800-00000800000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shapeId="0" xr:uid="{00000000-0006-0000-0800-00000900000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shapeId="0" xr:uid="{00000000-0006-0000-0800-00000A00000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xr:uid="{00000000-0006-0000-0800-00000B00000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shapeId="0" xr:uid="{00000000-0006-0000-0800-00000C00000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1" shapeId="0" xr:uid="{00000000-0006-0000-0800-00000D000000}">
      <text>
        <r>
          <rPr>
            <b/>
            <sz val="9"/>
            <rFont val="Tahoma"/>
            <family val="2"/>
          </rPr>
          <t xml:space="preserve">SEP - Artículo 73 LGCG :
</t>
        </r>
        <r>
          <rPr>
            <sz val="9"/>
            <rFont val="Tahoma"/>
            <family val="2"/>
          </rPr>
          <t xml:space="preserve">
Fecha inicial del período de licencia
Formato </t>
        </r>
        <r>
          <rPr>
            <b/>
            <sz val="9"/>
            <rFont val="Tahoma"/>
            <family val="2"/>
          </rPr>
          <t>AAAAMMDD</t>
        </r>
        <r>
          <rPr>
            <sz val="9"/>
            <rFont val="Tahoma"/>
            <family val="2"/>
          </rPr>
          <t xml:space="preserve">
IMPORTANTE.- Debe reportarse a</t>
        </r>
        <r>
          <rPr>
            <b/>
            <sz val="9"/>
            <rFont val="Tahoma"/>
            <family val="2"/>
          </rPr>
          <t xml:space="preserve"> todo el personal</t>
        </r>
        <r>
          <rPr>
            <sz val="9"/>
            <rFont val="Tahoma"/>
            <family val="2"/>
          </rPr>
          <t xml:space="preserve"> que se encuentre en</t>
        </r>
        <r>
          <rPr>
            <b/>
            <sz val="9"/>
            <rFont val="Tahoma"/>
            <family val="2"/>
          </rPr>
          <t xml:space="preserve"> licencia en el periodo que se informa
 </t>
        </r>
        <r>
          <rPr>
            <sz val="9"/>
            <rFont val="Tahoma"/>
            <family val="2"/>
          </rPr>
          <t xml:space="preserve">
Solamente  deberán reportarse las licencias, refrendos y/o prórrogas cuya suma tenga una </t>
        </r>
        <r>
          <rPr>
            <b/>
            <sz val="9"/>
            <rFont val="Tahoma"/>
            <family val="2"/>
          </rPr>
          <t>duración mayor a un mes</t>
        </r>
        <r>
          <rPr>
            <sz val="9"/>
            <rFont val="Tahoma"/>
            <family val="2"/>
          </rPr>
          <t xml:space="preserve">
</t>
        </r>
      </text>
    </comment>
    <comment ref="O14" authorId="1" shapeId="0" xr:uid="{00000000-0006-0000-0800-00000E000000}">
      <text>
        <r>
          <rPr>
            <b/>
            <sz val="9"/>
            <rFont val="Tahoma"/>
            <family val="2"/>
          </rPr>
          <t xml:space="preserve">SEP - Artículo 73 LGCG :
</t>
        </r>
        <r>
          <rPr>
            <sz val="9"/>
            <rFont val="Tahoma"/>
            <family val="2"/>
          </rPr>
          <t xml:space="preserve">
Fecha final del período de licencia
Formato </t>
        </r>
        <r>
          <rPr>
            <b/>
            <sz val="9"/>
            <rFont val="Tahoma"/>
            <family val="2"/>
          </rPr>
          <t>AAAAMMDD</t>
        </r>
        <r>
          <rPr>
            <sz val="9"/>
            <rFont val="Tahoma"/>
            <family val="2"/>
          </rPr>
          <t xml:space="preserve">
Nota: Si se desconoce la fecha de término de la licencia, llenar con </t>
        </r>
        <r>
          <rPr>
            <b/>
            <sz val="9"/>
            <rFont val="Tahoma"/>
            <family val="2"/>
          </rPr>
          <t>99999999</t>
        </r>
        <r>
          <rPr>
            <sz val="9"/>
            <rFont val="Tahoma"/>
            <family val="2"/>
          </rPr>
          <t xml:space="preserve"> el valor de este campo.
IMPORTANTE.- Debe reportarse a </t>
        </r>
        <r>
          <rPr>
            <b/>
            <sz val="9"/>
            <rFont val="Tahoma"/>
            <family val="2"/>
          </rPr>
          <t xml:space="preserve">todo el personal </t>
        </r>
        <r>
          <rPr>
            <sz val="9"/>
            <rFont val="Tahoma"/>
            <family val="2"/>
          </rPr>
          <t xml:space="preserve">que se encuentre en licencia en el periodo que se informa 
Solamente  deberán reportarse las licencias, refrendos y/o prórrogas cuya suma tenga una </t>
        </r>
        <r>
          <rPr>
            <b/>
            <sz val="9"/>
            <rFont val="Tahoma"/>
            <family val="2"/>
          </rPr>
          <t>duración mayor a un mes</t>
        </r>
        <r>
          <rPr>
            <sz val="9"/>
            <rFont val="Tahoma"/>
            <family val="2"/>
          </rPr>
          <t xml:space="preserve">
</t>
        </r>
      </text>
    </comment>
  </commentList>
</comments>
</file>

<file path=xl/sharedStrings.xml><?xml version="1.0" encoding="utf-8"?>
<sst xmlns="http://schemas.openxmlformats.org/spreadsheetml/2006/main" count="6609" uniqueCount="1209">
  <si>
    <t>Entidad Federativa</t>
  </si>
  <si>
    <t>Plazas por tipo de función</t>
  </si>
  <si>
    <t>Total plazas Jornada</t>
  </si>
  <si>
    <t>Total 
HSM</t>
  </si>
  <si>
    <t>Total de Honorarios</t>
  </si>
  <si>
    <t>Apoyo a la labor educativa</t>
  </si>
  <si>
    <t>Administrativo y de servicio</t>
  </si>
  <si>
    <t>Docente y Apoyo Técnico Pedagógico</t>
  </si>
  <si>
    <t>Directivos y Supervisión</t>
  </si>
  <si>
    <t>Mandos medios y superiores</t>
  </si>
  <si>
    <t>Jornada</t>
  </si>
  <si>
    <t>HSM</t>
  </si>
  <si>
    <t>Honorarios</t>
  </si>
  <si>
    <t>Descripción</t>
  </si>
  <si>
    <t>Clave CT</t>
  </si>
  <si>
    <t>Turno CT</t>
  </si>
  <si>
    <t>Fecha del</t>
  </si>
  <si>
    <t>RFC</t>
  </si>
  <si>
    <t>CURP</t>
  </si>
  <si>
    <t>Identificador origen presupuestal de la plaza</t>
  </si>
  <si>
    <t>Tipo de contratación</t>
  </si>
  <si>
    <t>Tipo de categoría</t>
  </si>
  <si>
    <t>Clave Tipo educativo</t>
  </si>
  <si>
    <t>Clave Nivel educativo</t>
  </si>
  <si>
    <t>Clave Subnivel educativo</t>
  </si>
  <si>
    <t>Termino</t>
  </si>
  <si>
    <t>Inicial</t>
  </si>
  <si>
    <t>Número de plaza</t>
  </si>
  <si>
    <t>Horas semana mes</t>
  </si>
  <si>
    <t>Clave de Categoría</t>
  </si>
  <si>
    <t>Clave de Sub Unidad</t>
  </si>
  <si>
    <t>Clave de Unidad</t>
  </si>
  <si>
    <t>Código de Pago</t>
  </si>
  <si>
    <t>Partida Presupuestal</t>
  </si>
  <si>
    <t>Periodo de efecto de pago en el trimestre</t>
  </si>
  <si>
    <t>Identificador de Contrato de Honorarios</t>
  </si>
  <si>
    <t>Clave Presupuestal</t>
  </si>
  <si>
    <t>Nombre</t>
  </si>
  <si>
    <t>Turno</t>
  </si>
  <si>
    <t>Funcion Real</t>
  </si>
  <si>
    <t>Tipo de Categoría</t>
  </si>
  <si>
    <t>Horas que labora en el Centro de Trabajo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</si>
  <si>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</si>
  <si>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</si>
  <si>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</si>
  <si>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</si>
  <si>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</si>
  <si>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</si>
  <si>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</si>
  <si>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</si>
  <si>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</si>
  <si>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</si>
  <si>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</si>
  <si>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</si>
  <si>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</si>
  <si>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</si>
  <si>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</si>
  <si>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</si>
  <si>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</si>
  <si>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NOMBRE</t>
  </si>
  <si>
    <t>Clave Centro de Trabajo</t>
  </si>
  <si>
    <t>Clave Presupuestal de la Jubilación</t>
  </si>
  <si>
    <t>Periodo ocupado</t>
  </si>
  <si>
    <t>Quincena de inicio de jubilación</t>
  </si>
  <si>
    <t xml:space="preserve">Total Entidad Federativa Personas : </t>
  </si>
  <si>
    <t>Periodo Licencia</t>
  </si>
  <si>
    <t>Percepciones pagadas dentro del periodo reportado</t>
  </si>
  <si>
    <t>Función</t>
  </si>
  <si>
    <t>Periodo de Contratación</t>
  </si>
  <si>
    <t>Equivalencia</t>
  </si>
  <si>
    <t>Identificador del Contrato</t>
  </si>
  <si>
    <t>Descripción Nivel / Subnivel</t>
  </si>
  <si>
    <t>Tipo Financiamiento</t>
  </si>
  <si>
    <t>Partida Presupestal</t>
  </si>
  <si>
    <t>CATEGORIA</t>
  </si>
  <si>
    <t>Zona Económica</t>
  </si>
  <si>
    <t>Nivel Puesto</t>
  </si>
  <si>
    <t>Nivel Sueldo</t>
  </si>
  <si>
    <t>Tipo Contratación</t>
  </si>
  <si>
    <t>Monto mensual
por plaza jornada</t>
  </si>
  <si>
    <t>Monto mensual
Por Plaza HSM</t>
  </si>
  <si>
    <t>Número de Plazas Jornada</t>
  </si>
  <si>
    <t>Número de Plazas HSM</t>
  </si>
  <si>
    <t>Monto total autorizado</t>
  </si>
  <si>
    <t xml:space="preserve"> Categoría</t>
  </si>
  <si>
    <t>Clave de categoría</t>
  </si>
  <si>
    <t>Descripción de la categoría</t>
  </si>
  <si>
    <t>Clave de concepto de pago</t>
  </si>
  <si>
    <t>Clave de nivel de puesto</t>
  </si>
  <si>
    <t>Clave de nivel de sueldo</t>
  </si>
  <si>
    <t>Sueldo asignado por zona económica</t>
  </si>
  <si>
    <t>Datos adicionales de horas</t>
  </si>
  <si>
    <t>Fecha de actualización</t>
  </si>
  <si>
    <t>Inicio de vigencia del sueldo</t>
  </si>
  <si>
    <t>Fin de vigencia del sueldo</t>
  </si>
  <si>
    <t>Monto Mensual Jornada ó de HSM
Zona A</t>
  </si>
  <si>
    <t>Monto Mensual Jornada ó de HSM
Zona B</t>
  </si>
  <si>
    <t>Monto Mensual Jornada ó de HSM
Zona C</t>
  </si>
  <si>
    <t>Horas 
de compatibilidad</t>
  </si>
  <si>
    <t>Horas de servicio (HSM)</t>
  </si>
  <si>
    <t>Horas de docencia</t>
  </si>
  <si>
    <t xml:space="preserve">Tipo de concepto de pago </t>
  </si>
  <si>
    <t>Origen de financiamiento del concepto de percepciones.</t>
  </si>
  <si>
    <t>Porcentaje de participación federal por fuente de recursos</t>
  </si>
  <si>
    <t>Grupo al que pertenece concepto de pago (Percepción y/o Deducción)</t>
  </si>
  <si>
    <t xml:space="preserve">Descripción del concepto de pago </t>
  </si>
  <si>
    <t>Partida presupuestal</t>
  </si>
  <si>
    <t>Fecha  al</t>
  </si>
  <si>
    <t>Percepciones pagadas en el Periodo de la Licencia con Presupuesto Federal*</t>
  </si>
  <si>
    <t>Percepciones pagadas en el Periodo de la Licencia con Presupuesto de otra fuente*</t>
  </si>
  <si>
    <t>Licencia</t>
  </si>
  <si>
    <t>Descripción de la Licencia</t>
  </si>
  <si>
    <t>Tipo</t>
  </si>
  <si>
    <t>NOMBRE TRABAJADOR</t>
  </si>
  <si>
    <t>Motivo</t>
  </si>
  <si>
    <t>RFC Sin Homoclave</t>
  </si>
  <si>
    <t>Sin RFC o erroneo</t>
  </si>
  <si>
    <t>Sin CURP o Erronea</t>
  </si>
  <si>
    <t>Clave Presupuestal Integrada y Categoria aparte</t>
  </si>
  <si>
    <t>CT</t>
  </si>
  <si>
    <t>Nombre CT</t>
  </si>
  <si>
    <t>Periodo</t>
  </si>
  <si>
    <t>No. de plaza</t>
  </si>
  <si>
    <t>Desde</t>
  </si>
  <si>
    <t>Hasta</t>
  </si>
  <si>
    <t xml:space="preserve">Monto de Remuneraciones Mensuales </t>
  </si>
  <si>
    <t>Monto de referencia</t>
  </si>
  <si>
    <t>Diferencia
(R-S)</t>
  </si>
  <si>
    <t>Municipio</t>
  </si>
  <si>
    <t>Localidad</t>
  </si>
  <si>
    <t>Nombre del Trabajador</t>
  </si>
  <si>
    <t>Periodo en el CT</t>
  </si>
  <si>
    <t>Total de Horas en el CT</t>
  </si>
  <si>
    <t>Horas de compatibilidad de la categoría</t>
  </si>
  <si>
    <t>Formato: Personal Comisionado</t>
  </si>
  <si>
    <t>Entidad Federativa:</t>
  </si>
  <si>
    <t xml:space="preserve">Total Personas : </t>
  </si>
  <si>
    <t xml:space="preserve">Total Plazas : </t>
  </si>
  <si>
    <t>Formato: Personal con Licencia</t>
  </si>
  <si>
    <t>Total de recursos presupuestales ejercidos en servicios personales en el periodo
(2)</t>
  </si>
  <si>
    <t>Formato: Plaza / Función</t>
  </si>
  <si>
    <t>Formato: Personal Federalizado por Registro Federal de Contribuyentes</t>
  </si>
  <si>
    <r>
      <t xml:space="preserve">Última(s) ó Penultima(s) Plaza(s) Ocupada(s)
</t>
    </r>
    <r>
      <rPr>
        <b/>
        <sz val="10"/>
        <rFont val="Calibri"/>
        <family val="2"/>
      </rPr>
      <t>(*)</t>
    </r>
  </si>
  <si>
    <t>Formato: Trabajadores Jubilados en el Periodo</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</si>
  <si>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</si>
  <si>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</si>
  <si>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Formato: Trabajadores que Tramitaron Licencia Prejubilatoria en el Periodo</t>
  </si>
  <si>
    <t>Subtotal Monto Pagado en el Periodo:</t>
  </si>
  <si>
    <t>Formato: Trabajadores Contratados por Honorarios en el Periodo</t>
  </si>
  <si>
    <t>Formato: Analítico de Categorías / Plazas Autorizadas con su Tabulador</t>
  </si>
  <si>
    <t>Formato: Catálogo de Categorías y Tabuladores</t>
  </si>
  <si>
    <t>Formato: Catálogo de Percepciones y Deducciones</t>
  </si>
  <si>
    <r>
      <rPr>
        <b/>
        <sz val="10"/>
        <rFont val="Calibri"/>
        <family val="2"/>
      </rPr>
      <t>Fuente :</t>
    </r>
    <r>
      <rPr>
        <sz val="10"/>
        <rFont val="Calibri"/>
        <family val="2"/>
      </rPr>
      <t xml:space="preserve"> Información proporcionada por las Entidades Federativas</t>
    </r>
  </si>
  <si>
    <t>Formato: Trabajadores con Doble Asignación Salarial en Municipios no Colindantes Geográficamente</t>
  </si>
  <si>
    <t>Importante: Listar Sólo los Municipios no Colindantes</t>
  </si>
  <si>
    <t>Formato: Trabajadores Ocupando Plazas que Superan el Número de Horas de Compatibilidad Autorizadas</t>
  </si>
  <si>
    <t>Formato: Trabajadores Cuyo Salario Básico Supere los Ingresos Promedio de un Docente en la Categoría más Alta del Tabulador Salarial Correspondiente a Cada Entidad</t>
  </si>
  <si>
    <t>Fondo de Aportaciones para la Educación Básica y Normal (FAEB)</t>
  </si>
  <si>
    <t>Días transcurridos para el pago</t>
  </si>
  <si>
    <t>Periodo pagado</t>
  </si>
  <si>
    <t>Motivo del Pago Retroactivo</t>
  </si>
  <si>
    <t>Fecha de emisión de pago</t>
  </si>
  <si>
    <t>Clave de Centro de Trabajo</t>
  </si>
  <si>
    <t>Formato: Registro Federal de Contribuyentes de Trabajadores con Pagos Retroactivos con un Periodo Mayor a 45 días</t>
  </si>
  <si>
    <r>
      <t xml:space="preserve">Percepciones pagadas en el periodo reportado </t>
    </r>
    <r>
      <rPr>
        <b/>
        <sz val="14"/>
        <rFont val="Calibri"/>
        <family val="2"/>
      </rPr>
      <t>*</t>
    </r>
  </si>
  <si>
    <t>Centros de Trabajo</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</si>
  <si>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</si>
  <si>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</si>
  <si>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</si>
  <si>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Total   Percepciones :</t>
  </si>
  <si>
    <t>Nombre del  Responsable</t>
  </si>
  <si>
    <t>Cargo</t>
  </si>
  <si>
    <t>Firma</t>
  </si>
  <si>
    <t>Fecha</t>
  </si>
  <si>
    <t>Formato: Movimientos de Plazas</t>
  </si>
  <si>
    <t>Nombbre</t>
  </si>
  <si>
    <t>Origen Presupuestal
 de la plazas</t>
  </si>
  <si>
    <t>Tipo de movimiento</t>
  </si>
  <si>
    <t>Quincena Final</t>
  </si>
  <si>
    <t>Quincena Inicial</t>
  </si>
  <si>
    <t>Personal Comisionado</t>
  </si>
  <si>
    <t>Registro Federal de Contribuyentes de Trabajadores con Pagos Retroactivos con un Periodo Mayor a 45 días</t>
  </si>
  <si>
    <t>Plaza / Función</t>
  </si>
  <si>
    <t>Personal Federalizado por Registro Federal de Contribuyentes</t>
  </si>
  <si>
    <t>Movimientos de Plazas</t>
  </si>
  <si>
    <t>Trabajadores Jubilados en el Periodo</t>
  </si>
  <si>
    <t>Trabajadores Contratados por Honorarios en el Periodo</t>
  </si>
  <si>
    <t>Analítico de Categorías / Plazas Autorizadas con su Tabulador</t>
  </si>
  <si>
    <t>Catálogo de Categorías y Tabuladores</t>
  </si>
  <si>
    <t>Catálogo de Percepciones y Deducciones</t>
  </si>
  <si>
    <t>Trabajadores con Doble Asignación Salarial en Municipios no Colindantes Geográficamente</t>
  </si>
  <si>
    <t>Trabajadores Ocupando Plazas que Superan el Número de Horas de Compatibilidad Autorizadas</t>
  </si>
  <si>
    <t>Trabajadores Cuyo Salario Básico Supere los Ingresos Promedio de un Docente en la Categoría más Alta del Tabulador Salarial Correspondiente a Cada Entidad</t>
  </si>
  <si>
    <t>Num. de Paginas</t>
  </si>
  <si>
    <r>
      <rPr>
        <b/>
        <sz val="11"/>
        <rFont val="Calibri"/>
        <family val="2"/>
      </rPr>
      <t>Fuente :</t>
    </r>
    <r>
      <rPr>
        <sz val="11"/>
        <rFont val="Calibri"/>
        <family val="2"/>
      </rPr>
      <t xml:space="preserve"> Información proporcionada por las Entidades Federativas</t>
    </r>
  </si>
  <si>
    <t>Total Pto. Federal</t>
  </si>
  <si>
    <t>Total Ppto. Otras Fuentes</t>
  </si>
  <si>
    <t>Total Percepciones Pagadas:</t>
  </si>
  <si>
    <t>Total Recursos Ejercidos:</t>
  </si>
  <si>
    <t>Total Ppto. Otras Fuentes:</t>
  </si>
  <si>
    <t>Total Jornada:</t>
  </si>
  <si>
    <t>Total HSM</t>
  </si>
  <si>
    <t>Total Autorizado:</t>
  </si>
  <si>
    <t>Total Zona A:</t>
  </si>
  <si>
    <t>Total Zona B:</t>
  </si>
  <si>
    <t>Total Zona C:</t>
  </si>
  <si>
    <t>Total Sin RFC o Erroneo:</t>
  </si>
  <si>
    <t>Total RFC Sin Homoclave:</t>
  </si>
  <si>
    <t>Total Sin CURP o Erroneo:</t>
  </si>
  <si>
    <t>Total Remuneraciones Mensuales:</t>
  </si>
  <si>
    <t>Total Diferencia:</t>
  </si>
  <si>
    <t>Fecha Comisión
Inicio</t>
  </si>
  <si>
    <t>Fecha Comisión
Conclusión</t>
  </si>
  <si>
    <t>Periodo Licencia
Inicio</t>
  </si>
  <si>
    <t>Periodo Licencia
Conclusión</t>
  </si>
  <si>
    <t>Licencia
Clave</t>
  </si>
  <si>
    <t>Licencia
Tipo</t>
  </si>
  <si>
    <t>Periodo pagado
Desde</t>
  </si>
  <si>
    <t>Periodo pagado
Hasta</t>
  </si>
  <si>
    <t>Jornada2</t>
  </si>
  <si>
    <t>HSM3</t>
  </si>
  <si>
    <t>Honorarios4</t>
  </si>
  <si>
    <t>Jornada5</t>
  </si>
  <si>
    <t>HSM6</t>
  </si>
  <si>
    <t>Honorarios7</t>
  </si>
  <si>
    <t>Jornada8</t>
  </si>
  <si>
    <t>HSM9</t>
  </si>
  <si>
    <t>Honorarios10</t>
  </si>
  <si>
    <t>Jornada11</t>
  </si>
  <si>
    <t>HSM12</t>
  </si>
  <si>
    <t>Honorarios13</t>
  </si>
  <si>
    <t>Periodo de efecto de pago en el trimestre
Inicial</t>
  </si>
  <si>
    <t>Periodo de efecto de pago en el trimestre
Termino</t>
  </si>
  <si>
    <t>Periodo ocupado
Inicio</t>
  </si>
  <si>
    <t>Periodo ocupado
Conclusión</t>
  </si>
  <si>
    <t>Periodo de Contratación
Inicio</t>
  </si>
  <si>
    <t>Periodo de Contratación
Conclusión</t>
  </si>
  <si>
    <t>Periodo en el CT
Desde</t>
  </si>
  <si>
    <t>Periodo en el CTH
asta</t>
  </si>
  <si>
    <t>Periodo
Hasta</t>
  </si>
  <si>
    <t>Periodo
Desde</t>
  </si>
  <si>
    <t>(*) Si  el trabajador se jubila con más de una clave presupuestal, por cada plaza se debe llenar un registro hasta que se haya informado acerca de todas las plazas del trabajador.</t>
  </si>
  <si>
    <t>Trabajadores que Tramitaron Licencia Prejubilatoria en el Periodo</t>
  </si>
  <si>
    <t>N/A</t>
  </si>
  <si>
    <t xml:space="preserve">B)   </t>
  </si>
  <si>
    <t>A Y II D3</t>
  </si>
  <si>
    <t>A Y II D4</t>
  </si>
  <si>
    <t>II B) Y 1</t>
  </si>
  <si>
    <t>II C y 1_</t>
  </si>
  <si>
    <t>II D) 2</t>
  </si>
  <si>
    <t>II D) 4</t>
  </si>
  <si>
    <t>II D) 4 A</t>
  </si>
  <si>
    <t>II D) 6</t>
  </si>
  <si>
    <t xml:space="preserve">II D) 7 1 </t>
  </si>
  <si>
    <t xml:space="preserve">II D) 7 2 </t>
  </si>
  <si>
    <t xml:space="preserve">II D) 7 3 </t>
  </si>
  <si>
    <t>E)</t>
  </si>
  <si>
    <t>F) 1</t>
  </si>
  <si>
    <t>F) 2</t>
  </si>
  <si>
    <t>G)</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</si>
  <si>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</si>
  <si>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</si>
  <si>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</si>
  <si>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</si>
  <si>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FORMATOS ENTREGADOS PARA DAR CUMPLIMIENTO AL ARTICULO 73 DE "LA LEY GENERAL DE CONTABILIDAD GUBERNAMENTAL"</t>
  </si>
  <si>
    <t>Entidad Federativa :</t>
  </si>
  <si>
    <t>Fondo :</t>
  </si>
  <si>
    <t>Periodo :</t>
  </si>
  <si>
    <r>
      <rPr>
        <b/>
        <sz val="10"/>
        <rFont val="Calibri"/>
        <family val="2"/>
      </rPr>
      <t xml:space="preserve">Fuente : </t>
    </r>
    <r>
      <rPr>
        <sz val="10"/>
        <rFont val="Calibri"/>
        <family val="2"/>
      </rPr>
      <t>Información proporcionada por las Entidades Federativas</t>
    </r>
  </si>
  <si>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</si>
  <si>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</si>
  <si>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</si>
  <si>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</si>
  <si>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</si>
  <si>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</si>
  <si>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</si>
  <si>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</si>
  <si>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</si>
  <si>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</si>
  <si>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</si>
  <si>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</si>
  <si>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</si>
  <si>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</si>
  <si>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</si>
  <si>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</si>
  <si>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</si>
  <si>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</si>
  <si>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</si>
  <si>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</si>
  <si>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</si>
  <si>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</si>
  <si>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</si>
  <si>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</si>
  <si>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</si>
  <si>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</si>
  <si>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</si>
  <si>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</si>
  <si>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</si>
  <si>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</si>
  <si>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</si>
  <si>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</si>
  <si>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</si>
  <si>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</si>
  <si>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</si>
  <si>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</si>
  <si>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</si>
  <si>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</si>
  <si>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de Percepciones reportadas por la Entidad Federativa como pagadas en el periodo </t>
  </si>
  <si>
    <t xml:space="preserve">TOTAL REGISTROS </t>
  </si>
  <si>
    <t>TOTAL PERSONAS</t>
  </si>
  <si>
    <t>TOTAL PLAZAS</t>
  </si>
  <si>
    <t>Personal con Licencia</t>
  </si>
  <si>
    <t>Formato: Trabajadores que Cobran con RFC / CURP con Formato Incorrecto</t>
  </si>
  <si>
    <t>1003</t>
  </si>
  <si>
    <t>05</t>
  </si>
  <si>
    <t>S01202</t>
  </si>
  <si>
    <t>00.0</t>
  </si>
  <si>
    <t>CF33206</t>
  </si>
  <si>
    <t>8.0</t>
  </si>
  <si>
    <t>2</t>
  </si>
  <si>
    <t>A03202</t>
  </si>
  <si>
    <t>S01201</t>
  </si>
  <si>
    <t>T08201</t>
  </si>
  <si>
    <t>5</t>
  </si>
  <si>
    <t>CF33204</t>
  </si>
  <si>
    <t>CF33203</t>
  </si>
  <si>
    <t>CF04201</t>
  </si>
  <si>
    <t>9</t>
  </si>
  <si>
    <t>1</t>
  </si>
  <si>
    <t>02</t>
  </si>
  <si>
    <t>999999</t>
  </si>
  <si>
    <t>4</t>
  </si>
  <si>
    <t>3</t>
  </si>
  <si>
    <t>04</t>
  </si>
  <si>
    <t>11</t>
  </si>
  <si>
    <t>06</t>
  </si>
  <si>
    <t>15</t>
  </si>
  <si>
    <t>21</t>
  </si>
  <si>
    <t>P</t>
  </si>
  <si>
    <t>27</t>
  </si>
  <si>
    <t>COORDINADOR EJECUTIVO II</t>
  </si>
  <si>
    <t>SECRETARIA "B"</t>
  </si>
  <si>
    <t>07</t>
  </si>
  <si>
    <t>09</t>
  </si>
  <si>
    <t>TÉCNICO FINANCIERO</t>
  </si>
  <si>
    <t>7</t>
  </si>
  <si>
    <t>SUBJEFE TÉCNICO ESPECIALISTA</t>
  </si>
  <si>
    <t>13</t>
  </si>
  <si>
    <t>JEFE DE PROYECTO</t>
  </si>
  <si>
    <t>TUTOR ESCOLAR</t>
  </si>
  <si>
    <t>ASISTENTE DE SERVICIOS BÁSICOS</t>
  </si>
  <si>
    <t>AUXILIAR DE SERVICIOS GENERALES</t>
  </si>
  <si>
    <t>TÉCNICO BIBLIOTECARIO</t>
  </si>
  <si>
    <t>TÉCNICO EN GRAFICACIÓN</t>
  </si>
  <si>
    <t>08</t>
  </si>
  <si>
    <t>40.0</t>
  </si>
  <si>
    <t>0.00</t>
  </si>
  <si>
    <t>F</t>
  </si>
  <si>
    <t>0</t>
  </si>
  <si>
    <t>P3</t>
  </si>
  <si>
    <t>99999999</t>
  </si>
  <si>
    <t>D</t>
  </si>
  <si>
    <t>D1</t>
  </si>
  <si>
    <t>1927</t>
  </si>
  <si>
    <t>2517</t>
  </si>
  <si>
    <t>2518</t>
  </si>
  <si>
    <t>2680</t>
  </si>
  <si>
    <t>2735</t>
  </si>
  <si>
    <t>2766</t>
  </si>
  <si>
    <t>PRIMA DE ANTIGÜEDAD</t>
  </si>
  <si>
    <t>2800</t>
  </si>
  <si>
    <t>DESPENSA</t>
  </si>
  <si>
    <t>2850</t>
  </si>
  <si>
    <t>CONDICIONES INSALUBRES</t>
  </si>
  <si>
    <t>2920</t>
  </si>
  <si>
    <t>SEGURO DE RETIRO</t>
  </si>
  <si>
    <t>5045</t>
  </si>
  <si>
    <t>6250</t>
  </si>
  <si>
    <t>SEG.SALUD T.ACTIVO</t>
  </si>
  <si>
    <t>6251</t>
  </si>
  <si>
    <t>SEG.SALUD T.PENSIONADO</t>
  </si>
  <si>
    <t>6252</t>
  </si>
  <si>
    <t>SEG.INVALIDEZ Y VIDA</t>
  </si>
  <si>
    <t>6253</t>
  </si>
  <si>
    <t>S.SOCIALES Y CULT.</t>
  </si>
  <si>
    <t>6254</t>
  </si>
  <si>
    <t>S.RET.CESANTIA AVZDA.</t>
  </si>
  <si>
    <t>8095</t>
  </si>
  <si>
    <t>CRED. HIP. CRECIENTE</t>
  </si>
  <si>
    <t>8135</t>
  </si>
  <si>
    <t>8523</t>
  </si>
  <si>
    <t>Trabajadores que Cobran con RFC / CURP con Formato Incorreto</t>
  </si>
  <si>
    <t>100</t>
  </si>
  <si>
    <t>SALARIO BASE ADMTVO.</t>
  </si>
  <si>
    <t>PREVISION SOCIAL MULT.</t>
  </si>
  <si>
    <t>2737</t>
  </si>
  <si>
    <t>CUOTA SINDICAL ADMTVO.</t>
  </si>
  <si>
    <t>CF18201</t>
  </si>
  <si>
    <t>200</t>
  </si>
  <si>
    <t>AUXILIAR DE SEGURIDAD</t>
  </si>
  <si>
    <t>PRESTAMO ISSSTE</t>
  </si>
  <si>
    <t>CF18203</t>
  </si>
  <si>
    <t>SUPERVISOR DE MANTENIMIENTO</t>
  </si>
  <si>
    <t>ASISTENTE ESCOLAR Y SOCIAL</t>
  </si>
  <si>
    <t>BACHILLERATO TÉCNICO</t>
  </si>
  <si>
    <t>120</t>
  </si>
  <si>
    <t>E</t>
  </si>
  <si>
    <t>DESARROLLO Y CAPACITACIÓN</t>
  </si>
  <si>
    <t>ANTICIPO DE SUELDO</t>
  </si>
  <si>
    <t>SECRETARÍA "C"</t>
  </si>
  <si>
    <t>DIRECTOR DE PLANTEL "B" Y "C" II</t>
  </si>
  <si>
    <t>ZACATECAS</t>
  </si>
  <si>
    <t>LOLI590405GM6</t>
  </si>
  <si>
    <t>LOLI590405MZSPNR07</t>
  </si>
  <si>
    <t>IRMA ALICIA LOPEZ LUNA</t>
  </si>
  <si>
    <t>1103</t>
  </si>
  <si>
    <t>13462</t>
  </si>
  <si>
    <t>32DTP0002B</t>
  </si>
  <si>
    <t>MACL551101TV8</t>
  </si>
  <si>
    <t>MACL551101MZSRST02</t>
  </si>
  <si>
    <t>LETICIA MARQUEZ CASTRO</t>
  </si>
  <si>
    <t>6841</t>
  </si>
  <si>
    <t>REHS521220CQA</t>
  </si>
  <si>
    <t>REHS521220MZSTRN08</t>
  </si>
  <si>
    <t>MA. SANDRA LUZ RETA HERNANDEZ</t>
  </si>
  <si>
    <t>6847</t>
  </si>
  <si>
    <t>CF19201</t>
  </si>
  <si>
    <t>6828</t>
  </si>
  <si>
    <t>AULR590427FH5</t>
  </si>
  <si>
    <t>AULR590427HZSCND00</t>
  </si>
  <si>
    <t>RODOLFO ACUÑA LANDEROS</t>
  </si>
  <si>
    <t>13465</t>
  </si>
  <si>
    <t>CF21202</t>
  </si>
  <si>
    <t>6820</t>
  </si>
  <si>
    <t>32DTP0001C</t>
  </si>
  <si>
    <t>CF34201</t>
  </si>
  <si>
    <t>6823</t>
  </si>
  <si>
    <t>6844</t>
  </si>
  <si>
    <t>VISJ800928G4A</t>
  </si>
  <si>
    <t>VISJ800928MZSLNT07</t>
  </si>
  <si>
    <t>MARIA JETZABEL VILLAVICENCIO SANDOVAL</t>
  </si>
  <si>
    <t>D004</t>
  </si>
  <si>
    <t>12644</t>
  </si>
  <si>
    <t>OOGG6105275I2</t>
  </si>
  <si>
    <t>OOGG610527HZSCRR06</t>
  </si>
  <si>
    <t>GERARDO OCHOA GARCIA</t>
  </si>
  <si>
    <t>6810</t>
  </si>
  <si>
    <t>MESI67063027A</t>
  </si>
  <si>
    <t>MESI670630MZSDNR08</t>
  </si>
  <si>
    <t>IRMA MEDINA SANCHEZ</t>
  </si>
  <si>
    <t>6838</t>
  </si>
  <si>
    <t>AOAE531228GJ6</t>
  </si>
  <si>
    <t>AOAE531228HZSCYL05</t>
  </si>
  <si>
    <t>EULALIO ACOSTA AYALA</t>
  </si>
  <si>
    <t>14526</t>
  </si>
  <si>
    <t>13608</t>
  </si>
  <si>
    <t>DERJ640911IN5</t>
  </si>
  <si>
    <t>DERJ640911HZSLML03</t>
  </si>
  <si>
    <t>JULIO DELGADO RAMIREZ</t>
  </si>
  <si>
    <t>6852</t>
  </si>
  <si>
    <t>GARL5804176G5</t>
  </si>
  <si>
    <t>GARL580417HZSYSR01</t>
  </si>
  <si>
    <t>LORENZO GAYTAN DE LA ROSA</t>
  </si>
  <si>
    <t>6802</t>
  </si>
  <si>
    <t>ROTA610909GL6</t>
  </si>
  <si>
    <t>ROTA610909MZSDPM07</t>
  </si>
  <si>
    <t>AMADA RODRIGUEZ TAPIA</t>
  </si>
  <si>
    <t>6817</t>
  </si>
  <si>
    <t>13607</t>
  </si>
  <si>
    <t>6822</t>
  </si>
  <si>
    <t>LOBM620510SX3</t>
  </si>
  <si>
    <t>LOBM620510HZSPRR08</t>
  </si>
  <si>
    <t>MARIO LOPEZ BARAJAS</t>
  </si>
  <si>
    <t>11952</t>
  </si>
  <si>
    <t>MABO720622JK5</t>
  </si>
  <si>
    <t>MABO720622MZSRRL08</t>
  </si>
  <si>
    <t>OLGA VERONICA MARTINEZ BERUMEN</t>
  </si>
  <si>
    <t>6778</t>
  </si>
  <si>
    <t>MACY711015Q30</t>
  </si>
  <si>
    <t>MACY711015MZSRRL02</t>
  </si>
  <si>
    <t>YOLANDA MARTINEZ CARRILLO</t>
  </si>
  <si>
    <t>6783</t>
  </si>
  <si>
    <t>14524</t>
  </si>
  <si>
    <t>TEKV6005214SA</t>
  </si>
  <si>
    <t>TEKV600521HCLNRL08</t>
  </si>
  <si>
    <t>VALENTIN TENIENTE KERCKOFF</t>
  </si>
  <si>
    <t>6808</t>
  </si>
  <si>
    <t>UIRF630809FQ4</t>
  </si>
  <si>
    <t>UIRF630809HZSRJR09</t>
  </si>
  <si>
    <t>FRANCISCO JAVIER URIBE ROJAS</t>
  </si>
  <si>
    <t>14527</t>
  </si>
  <si>
    <t>CUGE670601MJ2</t>
  </si>
  <si>
    <t>CUGE670601HNTRNL09</t>
  </si>
  <si>
    <t>ELEAZAR DE LA CRUZ GONZALEZ</t>
  </si>
  <si>
    <t>6800</t>
  </si>
  <si>
    <t>VIRG700712TA3</t>
  </si>
  <si>
    <t>VIRG700712HDGLDS00</t>
  </si>
  <si>
    <t>GUSTAVO VILLAGRAN RUEDA</t>
  </si>
  <si>
    <t>13609</t>
  </si>
  <si>
    <t>LUVE700626C54</t>
  </si>
  <si>
    <t>LUVE700626MZSNLL01</t>
  </si>
  <si>
    <t>ELIZABETH LUNA VALDEZ</t>
  </si>
  <si>
    <t>6839</t>
  </si>
  <si>
    <t>ROGG760703AX2</t>
  </si>
  <si>
    <t>ROGG760703MZSDRD07</t>
  </si>
  <si>
    <t>MA. GUADALUPE RODRIGUEZ GUERRERO</t>
  </si>
  <si>
    <t>6825</t>
  </si>
  <si>
    <t>D00011</t>
  </si>
  <si>
    <t>14692</t>
  </si>
  <si>
    <t>TUHE740916P91</t>
  </si>
  <si>
    <t>TUHE740916MZSRRL01</t>
  </si>
  <si>
    <t>MARIA ELENA TRUJILLO HURTADO</t>
  </si>
  <si>
    <t>13463</t>
  </si>
  <si>
    <t>CAEA480510JM4</t>
  </si>
  <si>
    <t>CAEA480510HZSRLL06</t>
  </si>
  <si>
    <t>ALEJANDRO CARRILLO ELICERIO</t>
  </si>
  <si>
    <t>6826</t>
  </si>
  <si>
    <t>ROGC780619J35</t>
  </si>
  <si>
    <t>ROGC780619MZSMNN11</t>
  </si>
  <si>
    <t>MA. CONSUELO ROMAN GONZALEZ</t>
  </si>
  <si>
    <t>6842</t>
  </si>
  <si>
    <t>SAPS600312PA9</t>
  </si>
  <si>
    <t>SAPS600312HZSNRL00</t>
  </si>
  <si>
    <t>SALVADOR SANCHEZ PEREZ</t>
  </si>
  <si>
    <t>13606</t>
  </si>
  <si>
    <t>6781</t>
  </si>
  <si>
    <t>DECG620109KE7</t>
  </si>
  <si>
    <t>DECG620109HZSLSR07</t>
  </si>
  <si>
    <t>JOSE GERARDO DELGADO CASTAÑON</t>
  </si>
  <si>
    <t>OIDE6305035A0</t>
  </si>
  <si>
    <t>OIDE630503HZSRMF06</t>
  </si>
  <si>
    <t>EFRAIN ORTIZ DOMINGUEZ</t>
  </si>
  <si>
    <t>6793</t>
  </si>
  <si>
    <t>MARL750807QA6</t>
  </si>
  <si>
    <t>MARL750807MZSRML04</t>
  </si>
  <si>
    <t>LILIANA MARTINEZ RAMIREZ</t>
  </si>
  <si>
    <t>11461</t>
  </si>
  <si>
    <t>MIDA6507266L4</t>
  </si>
  <si>
    <t>MIDA650726HZSRZN05</t>
  </si>
  <si>
    <t>JOSE ANTONIO MIRELES DIAZ</t>
  </si>
  <si>
    <t>14525</t>
  </si>
  <si>
    <t>UECP8010237H3</t>
  </si>
  <si>
    <t>UECP801023HZSLLS03</t>
  </si>
  <si>
    <t>PASCUAL ULTRERAS CALDERA</t>
  </si>
  <si>
    <t>6830</t>
  </si>
  <si>
    <t>CAMM810126CVA</t>
  </si>
  <si>
    <t>CAMM810126MZSSRR09</t>
  </si>
  <si>
    <t>MARIZOL CASTILLO MORENO</t>
  </si>
  <si>
    <t>6798</t>
  </si>
  <si>
    <t>13464</t>
  </si>
  <si>
    <t>NUBA750318HZSXRN02</t>
  </si>
  <si>
    <t>JOSE ANTONIO NUÑEZ BARRIENTOS</t>
  </si>
  <si>
    <t>6845</t>
  </si>
  <si>
    <t>SAGH671202H38</t>
  </si>
  <si>
    <t>SAGH671202MZSLMR01</t>
  </si>
  <si>
    <t>HERLINDA SALDIVAR GAMBOA</t>
  </si>
  <si>
    <t>6809</t>
  </si>
  <si>
    <t>6795</t>
  </si>
  <si>
    <t>GUPC8512245K1</t>
  </si>
  <si>
    <t>GUPC851224MZSRNL05</t>
  </si>
  <si>
    <t>CLARA ANGELICA GUERRERO PUENTE</t>
  </si>
  <si>
    <t>6850</t>
  </si>
  <si>
    <t>HARL8305153C2</t>
  </si>
  <si>
    <t>HARL830515MZSRDB03</t>
  </si>
  <si>
    <t>LEBEY JANETTE HARO RODRIGUEZ</t>
  </si>
  <si>
    <t>14691</t>
  </si>
  <si>
    <t>DIVC860401MK0</t>
  </si>
  <si>
    <t>DIVC860401MZSZCR01</t>
  </si>
  <si>
    <t>CORAL OCAIRI DIAZ VICTORIO</t>
  </si>
  <si>
    <t>6849</t>
  </si>
  <si>
    <t>MACJ8109148V8</t>
  </si>
  <si>
    <t>MACJ810914HDGRRM06</t>
  </si>
  <si>
    <t>JAIME MARTINEZ CARRILLO</t>
  </si>
  <si>
    <t>6813</t>
  </si>
  <si>
    <t>EURA8004039K7</t>
  </si>
  <si>
    <t>EURA800403MZSSJN08</t>
  </si>
  <si>
    <t>MARIA DE LOS ANGELES ESQUIVEL ROJAS</t>
  </si>
  <si>
    <t>6815</t>
  </si>
  <si>
    <t>CAGS730514TD5</t>
  </si>
  <si>
    <t>CAGS730514HZSSNM00</t>
  </si>
  <si>
    <t>SAMUEL CASTILLO GONZALEZ</t>
  </si>
  <si>
    <t>6797</t>
  </si>
  <si>
    <t>CABE8512143C4</t>
  </si>
  <si>
    <t>CABE851214MZSMRD08</t>
  </si>
  <si>
    <t>EDITH EVANGELINA CAMPOS BARRERA</t>
  </si>
  <si>
    <t>6811</t>
  </si>
  <si>
    <t>BEEA8506084E7</t>
  </si>
  <si>
    <t>BEEA850608HZSTSR03</t>
  </si>
  <si>
    <t>JOSE AURELIANO BETANCOURT ESCALANTE</t>
  </si>
  <si>
    <t>6801</t>
  </si>
  <si>
    <t>RAVV8107232K7</t>
  </si>
  <si>
    <t>RAVV810723HZSMGC03</t>
  </si>
  <si>
    <t>VICTOR EDUARDO RAMOS VEGA</t>
  </si>
  <si>
    <t>6835</t>
  </si>
  <si>
    <t>ROAH681125D43</t>
  </si>
  <si>
    <t>ROAH681125HZSBLC03</t>
  </si>
  <si>
    <t>HECTOR ROBLES ALAMILLO</t>
  </si>
  <si>
    <t>6832</t>
  </si>
  <si>
    <t>CIVJ6509088A6</t>
  </si>
  <si>
    <t>CIVJ650908HZSDRR08</t>
  </si>
  <si>
    <t>JORGE CID VARELA</t>
  </si>
  <si>
    <t>6846</t>
  </si>
  <si>
    <t>MIBP891018L50</t>
  </si>
  <si>
    <t>MIBP891018MSLRRR08</t>
  </si>
  <si>
    <t>PERLA CECILIA MIRANDA BARRERAS</t>
  </si>
  <si>
    <t>6819</t>
  </si>
  <si>
    <t>RARA8501076Y7</t>
  </si>
  <si>
    <t>RARA850107MZSMDL00</t>
  </si>
  <si>
    <t>MARIA ALEJANDRA RAMIREZ RODRIGUEZ</t>
  </si>
  <si>
    <t>6831</t>
  </si>
  <si>
    <t>AEDE800516SD0</t>
  </si>
  <si>
    <t>AEDE800516HZSCZD08</t>
  </si>
  <si>
    <t>EDGAR ANTONIO ACEVEDO DIAZ</t>
  </si>
  <si>
    <t>0000001</t>
  </si>
  <si>
    <t>DF001</t>
  </si>
  <si>
    <t>AEDS831011GU4</t>
  </si>
  <si>
    <t>AEDS831011HZSRLL08</t>
  </si>
  <si>
    <t>SAUL ARELLANO DELGADO</t>
  </si>
  <si>
    <t>DF002</t>
  </si>
  <si>
    <t>BEDA830726523</t>
  </si>
  <si>
    <t>BEDA830726MZSRMN05</t>
  </si>
  <si>
    <t>ANA MARIA LETICIA BRECEDA DOMINGUEZ</t>
  </si>
  <si>
    <t>DF003</t>
  </si>
  <si>
    <t>CEME810227TZ3</t>
  </si>
  <si>
    <t>CEME810227HZSRDD01</t>
  </si>
  <si>
    <t>EDGAR ALEJANDRO CERVANTES MEDRANO</t>
  </si>
  <si>
    <t>DF004</t>
  </si>
  <si>
    <t>COEC781115GW3</t>
  </si>
  <si>
    <t>COEC781115MZSRSL04</t>
  </si>
  <si>
    <t>CLAUDIA ROCIO CORNEJO ESCOBEDO</t>
  </si>
  <si>
    <t>DF005</t>
  </si>
  <si>
    <t>DEFT780824SL1</t>
  </si>
  <si>
    <t>DEFT780824MZSLLM05</t>
  </si>
  <si>
    <t>TOMASA DELGADO FLORES</t>
  </si>
  <si>
    <t>DF006</t>
  </si>
  <si>
    <t>DESJ571208DG9</t>
  </si>
  <si>
    <t>DESJ571208HASLTS00</t>
  </si>
  <si>
    <t>J DE JESUS DELGADO SOTO</t>
  </si>
  <si>
    <t>DF007</t>
  </si>
  <si>
    <t>EOGJ510710QEA</t>
  </si>
  <si>
    <t>EOGJ510710HZSSZN02</t>
  </si>
  <si>
    <t>JUAN MANUEL ESCOBEDO GUZMAN</t>
  </si>
  <si>
    <t>DF008</t>
  </si>
  <si>
    <t>EICF700212568</t>
  </si>
  <si>
    <t>EICF700212HZSSRL05</t>
  </si>
  <si>
    <t>FILIBERTO ESPINOZA CARMONA</t>
  </si>
  <si>
    <t>DF010</t>
  </si>
  <si>
    <t>GAFH710721UVA</t>
  </si>
  <si>
    <t>GAFH710721HDGLLR04</t>
  </si>
  <si>
    <t>HORACIO GALINDO FLORES</t>
  </si>
  <si>
    <t>DF012</t>
  </si>
  <si>
    <t>GOED890314A82</t>
  </si>
  <si>
    <t>GOED890314HZSNSV01</t>
  </si>
  <si>
    <t>DAVID GONZALEZ ESPARZA</t>
  </si>
  <si>
    <t>DF013</t>
  </si>
  <si>
    <t>GOPC780717HBA</t>
  </si>
  <si>
    <t>GOPC780717HDGNRR05</t>
  </si>
  <si>
    <t>CARLOS URIEL GONZALEZ PEREZ</t>
  </si>
  <si>
    <t>DF014</t>
  </si>
  <si>
    <t>HEAF5010283J2</t>
  </si>
  <si>
    <t>HEAF501028HCHRLL08</t>
  </si>
  <si>
    <t>FELIPE DE JESUS HERNANDEZ ALVARADO</t>
  </si>
  <si>
    <t>DF015</t>
  </si>
  <si>
    <t>HELB740119BN6</t>
  </si>
  <si>
    <t>HELB740119MASRRL08</t>
  </si>
  <si>
    <t>BALBINA HERNANDEZ DE LARA</t>
  </si>
  <si>
    <t>DF016</t>
  </si>
  <si>
    <t>LEHJ831016HZSYRN02</t>
  </si>
  <si>
    <t>JUAN DIEGO LEYVA HERNANDEZ</t>
  </si>
  <si>
    <t>DF018</t>
  </si>
  <si>
    <t>LICE600304D89</t>
  </si>
  <si>
    <t>LICE600304HZSMNL04</t>
  </si>
  <si>
    <t>ELEAZAR LIMONES CONTRERAS</t>
  </si>
  <si>
    <t>DF019</t>
  </si>
  <si>
    <t>LOMO810224SD2</t>
  </si>
  <si>
    <t>LOMO810224HZSPRL00</t>
  </si>
  <si>
    <t>OLIVER EDUARDO LOPEZ MARTINEZ</t>
  </si>
  <si>
    <t>DF021</t>
  </si>
  <si>
    <t>MOVE841220HZSRLM07</t>
  </si>
  <si>
    <t>JOSE EMMANUEL MORALES VALTIERRA</t>
  </si>
  <si>
    <t>DF023</t>
  </si>
  <si>
    <t>MOCM740414BE5</t>
  </si>
  <si>
    <t>MOCM740414HZSRHG09</t>
  </si>
  <si>
    <t>MIGUEL ANGEL MORENO CHAVEZ</t>
  </si>
  <si>
    <t>DF024</t>
  </si>
  <si>
    <t>OULV760430BQ0</t>
  </si>
  <si>
    <t>OULV760430HZSLNC02</t>
  </si>
  <si>
    <t>VICTOR MANUEL OLGUIN LONGORIA</t>
  </si>
  <si>
    <t>DF025</t>
  </si>
  <si>
    <t>PEOJ700707M82</t>
  </si>
  <si>
    <t>PEOJ700707HZSRCL08</t>
  </si>
  <si>
    <t>JOEL PEREZ OCHOA</t>
  </si>
  <si>
    <t>DF026</t>
  </si>
  <si>
    <t>PEAC550812QY1</t>
  </si>
  <si>
    <t>PEAC550812MNESLL00</t>
  </si>
  <si>
    <t>CLARA ELENA PESTANA ALPIZAR</t>
  </si>
  <si>
    <t>DF027</t>
  </si>
  <si>
    <t>QULA630810H15</t>
  </si>
  <si>
    <t>QULA630810HVZNLL02</t>
  </si>
  <si>
    <t>JOSE ALFREDO QUINTERO LLANO</t>
  </si>
  <si>
    <t>DF028</t>
  </si>
  <si>
    <t>RAEV690921887</t>
  </si>
  <si>
    <t>RAEV690921HNTMSC04</t>
  </si>
  <si>
    <t>VICTOR RAMIREZ ESPERICUETA</t>
  </si>
  <si>
    <t>DF029</t>
  </si>
  <si>
    <t>RIHJ600807MZSVRS07</t>
  </si>
  <si>
    <t>MARIA DE JESUS RIVERA DE HARO</t>
  </si>
  <si>
    <t>DF031</t>
  </si>
  <si>
    <t>JAVIER RODRIGUEZ GONZALEZ</t>
  </si>
  <si>
    <t>DF032</t>
  </si>
  <si>
    <t>ROEC620627ED5</t>
  </si>
  <si>
    <t>ROEC620627HZSMSS03</t>
  </si>
  <si>
    <t>CESAR GILBERTO ROMAN ESTRADA</t>
  </si>
  <si>
    <t>DF033</t>
  </si>
  <si>
    <t>SARD611211S34</t>
  </si>
  <si>
    <t>SARD611211MASLML09</t>
  </si>
  <si>
    <t>DELIA LETICIA SALAS RAMIREZ</t>
  </si>
  <si>
    <t>DF034</t>
  </si>
  <si>
    <t>SALV660630PQ9</t>
  </si>
  <si>
    <t>SALV660630HZSLTC01</t>
  </si>
  <si>
    <t>VICTOR SALOMA LETECHIPIA</t>
  </si>
  <si>
    <t>DF035</t>
  </si>
  <si>
    <t>SARC781002F34</t>
  </si>
  <si>
    <t>SARC781002MZSNDL06</t>
  </si>
  <si>
    <t>CLAUDIA LISET SANCHEZ RODRIGUEZ</t>
  </si>
  <si>
    <t>DF036</t>
  </si>
  <si>
    <t>DOSM8401151N7</t>
  </si>
  <si>
    <t>DOSM840115HZSMLG03</t>
  </si>
  <si>
    <t>MIGUEL ANGEL DOMINGUEZ SALAZAR</t>
  </si>
  <si>
    <t>DF040</t>
  </si>
  <si>
    <t>CARE520810UR3</t>
  </si>
  <si>
    <t>CARE520810MZSHMR03</t>
  </si>
  <si>
    <t>ERNESTINA CHAVEZ RAMOS</t>
  </si>
  <si>
    <t>DF041</t>
  </si>
  <si>
    <t>HURS590325MZSRML14</t>
  </si>
  <si>
    <t>SILVIA HUERTA ROMO</t>
  </si>
  <si>
    <t>DF042</t>
  </si>
  <si>
    <t>CAHX761129MCHHRC07</t>
  </si>
  <si>
    <t>XOCHITL IXCHEL CHAVIRA HERNANDEZ</t>
  </si>
  <si>
    <t>DF043</t>
  </si>
  <si>
    <t>RORO8602243X6</t>
  </si>
  <si>
    <t>RORO860224HZSSLL06</t>
  </si>
  <si>
    <t>OLLIN TLAOLI ROSALES DEL REAL</t>
  </si>
  <si>
    <t>DF201</t>
  </si>
  <si>
    <t>AAMJ700923C52</t>
  </si>
  <si>
    <t>AAMJ700923HZSDRS03</t>
  </si>
  <si>
    <t>JESUS ALBERTO ADAME MERCADO</t>
  </si>
  <si>
    <t>AALJ491021MG4</t>
  </si>
  <si>
    <t>AALJ491021HGTLNC12</t>
  </si>
  <si>
    <t>JOSE JACOBO ALCARAZ LUNA</t>
  </si>
  <si>
    <t>DF050</t>
  </si>
  <si>
    <t>BURV7307108G9</t>
  </si>
  <si>
    <t>BURV730710MZSSMN09</t>
  </si>
  <si>
    <t>VANESSA BUSTAMANTE ROMAN</t>
  </si>
  <si>
    <t>DF051</t>
  </si>
  <si>
    <t>EOGC6605039T3</t>
  </si>
  <si>
    <t>EOGC660503MZSSLR16</t>
  </si>
  <si>
    <t>MA CRUZ ESCOBEDO GALVAN</t>
  </si>
  <si>
    <t>DF052</t>
  </si>
  <si>
    <t>FEVV610210A43</t>
  </si>
  <si>
    <t>FEVV610210HZSLLC04</t>
  </si>
  <si>
    <t>VICTOR HUGO FELIX VILLA</t>
  </si>
  <si>
    <t>DF053</t>
  </si>
  <si>
    <t>GADO680221896</t>
  </si>
  <si>
    <t>GADO680221HZSLMS08</t>
  </si>
  <si>
    <t>OSCAR GALLEGOS DOMINGUEZ</t>
  </si>
  <si>
    <t>DF054</t>
  </si>
  <si>
    <t>GOJE651223R45</t>
  </si>
  <si>
    <t>GOJE651223HZSNMN09</t>
  </si>
  <si>
    <t>JOSE ENRIQUE GONZALEZ JIMENEZ</t>
  </si>
  <si>
    <t>DF055</t>
  </si>
  <si>
    <t>GURD721027C18</t>
  </si>
  <si>
    <t>GURD721027MZSRSN06</t>
  </si>
  <si>
    <t>DIANA LILIA GURROLA RIOS</t>
  </si>
  <si>
    <t>DF057</t>
  </si>
  <si>
    <t>GUVD600628536</t>
  </si>
  <si>
    <t>GUVD600628HZSRLV04</t>
  </si>
  <si>
    <t>JOSE DAVID GURROLA VALDEZ</t>
  </si>
  <si>
    <t>DF058</t>
  </si>
  <si>
    <t>GUEF721105HS6</t>
  </si>
  <si>
    <t>GUEF721105HZSTNR06</t>
  </si>
  <si>
    <t>FRANCISCO JAVIER GUTIERREZ ENRIQUEZ</t>
  </si>
  <si>
    <t>DF059</t>
  </si>
  <si>
    <t>HEDN7104192C7</t>
  </si>
  <si>
    <t>HEDN710419MZSRMM01</t>
  </si>
  <si>
    <t>NOEMI HERNANDEZ DOMINGUEZ</t>
  </si>
  <si>
    <t>DF060</t>
  </si>
  <si>
    <t>HERL651021IIA</t>
  </si>
  <si>
    <t>HERL651021MZSRMS06</t>
  </si>
  <si>
    <t>MARIA LUISA HERNANDEZ RAMOS</t>
  </si>
  <si>
    <t>DF061</t>
  </si>
  <si>
    <t>HETT660710KF7</t>
  </si>
  <si>
    <t>HETT660710MZSRRR09</t>
  </si>
  <si>
    <t>TERESA HERNANDEZ TRUJILLO</t>
  </si>
  <si>
    <t>DF062</t>
  </si>
  <si>
    <t>JIFA580611Q3A</t>
  </si>
  <si>
    <t>JIFA580611HZSMLL04</t>
  </si>
  <si>
    <t>ALVARO JIMENEZ FLORES</t>
  </si>
  <si>
    <t>DF064</t>
  </si>
  <si>
    <t>JUBR600922JL9</t>
  </si>
  <si>
    <t>JUBR600922HZSRRF05</t>
  </si>
  <si>
    <t>RAFAEL JUAREZ BARAJAS</t>
  </si>
  <si>
    <t>DF065</t>
  </si>
  <si>
    <t>JUGE780527M62</t>
  </si>
  <si>
    <t>JUGE780527HZSRRS04</t>
  </si>
  <si>
    <t>ESTEBAN GERARDO JUAREZ GUERRERO</t>
  </si>
  <si>
    <t>DF066</t>
  </si>
  <si>
    <t>LOHC551110IM8</t>
  </si>
  <si>
    <t>LOHC551110MZSPRN04</t>
  </si>
  <si>
    <t>MARIA DEL CONSUELO LOPEZ HERRERA</t>
  </si>
  <si>
    <t>DF068</t>
  </si>
  <si>
    <t>LOUM7001303V7</t>
  </si>
  <si>
    <t>LOUM700130HZSZRN09</t>
  </si>
  <si>
    <t>MANUEL DE JESUS LOZANO URIBE</t>
  </si>
  <si>
    <t>DF069</t>
  </si>
  <si>
    <t>MASJ641009TE4</t>
  </si>
  <si>
    <t>MASJ641009HZSRLS03</t>
  </si>
  <si>
    <t>JESUS SALVADOR MARTINEZ SOLIS</t>
  </si>
  <si>
    <t>DF070</t>
  </si>
  <si>
    <t>MEBE721204MZSZSV02</t>
  </si>
  <si>
    <t>EVA ANGELICA MEZA BUSTOS</t>
  </si>
  <si>
    <t>DF071</t>
  </si>
  <si>
    <t>NUDB600915DQ5</t>
  </si>
  <si>
    <t>NUDB600915HZSXVN09</t>
  </si>
  <si>
    <t>BENITO RICARDO NUÑEZ DAVILA</t>
  </si>
  <si>
    <t>DF072</t>
  </si>
  <si>
    <t>OORG690811CQ9</t>
  </si>
  <si>
    <t>OORG690811MZSCMD18</t>
  </si>
  <si>
    <t>MA GUADALUPE OCHOA ROMAN</t>
  </si>
  <si>
    <t>DF073</t>
  </si>
  <si>
    <t>OEMJ610109D50</t>
  </si>
  <si>
    <t>OEMJ610109HDFLRL09</t>
  </si>
  <si>
    <t>JULIAN ALBERTO OLVERA MIRANDA</t>
  </si>
  <si>
    <t>DF074</t>
  </si>
  <si>
    <t>PEMJ650913MX6</t>
  </si>
  <si>
    <t>PEMJ650913MZSRDS01</t>
  </si>
  <si>
    <t>MARIA DE JESUS PEREYRA MEDRANO</t>
  </si>
  <si>
    <t>DF076</t>
  </si>
  <si>
    <t>RAHR611228Q86</t>
  </si>
  <si>
    <t>RAHR611228HZSMNB04</t>
  </si>
  <si>
    <t>RUBEN RAMIREZ HINOJOZA</t>
  </si>
  <si>
    <t>DF077</t>
  </si>
  <si>
    <t>ROLA670729J20</t>
  </si>
  <si>
    <t>ROLA670729HZSBPL08</t>
  </si>
  <si>
    <t>ALBERTO ROBLES LOPEZ</t>
  </si>
  <si>
    <t>DF078</t>
  </si>
  <si>
    <t>VASI630801DC4</t>
  </si>
  <si>
    <t>VASI630801HZSLGG01</t>
  </si>
  <si>
    <t>IGNACIO DE JESUS VALENCIA SEGURA</t>
  </si>
  <si>
    <t>DF079</t>
  </si>
  <si>
    <t>VARL740215KJ3</t>
  </si>
  <si>
    <t>VARL740215HZSNDS08</t>
  </si>
  <si>
    <t>LUIS GERARDO VANEGAS RODRIGUEZ</t>
  </si>
  <si>
    <t>DF080</t>
  </si>
  <si>
    <t>GOEG6205299V8</t>
  </si>
  <si>
    <t>GOEG620529HSRMSL01</t>
  </si>
  <si>
    <t>GILBERTO GOMEZ ESTRELLA</t>
  </si>
  <si>
    <t>DF105</t>
  </si>
  <si>
    <t>LOCJ760802UA2</t>
  </si>
  <si>
    <t>LOCJ760802HSRPRS02</t>
  </si>
  <si>
    <t>JESUS NAIN LOPEZ CORRAL</t>
  </si>
  <si>
    <t>DF106</t>
  </si>
  <si>
    <t>TOCN8204137VA</t>
  </si>
  <si>
    <t>TOCN820413HZSRSX09</t>
  </si>
  <si>
    <t>NOE TORRES CASTILLO</t>
  </si>
  <si>
    <t>DF108</t>
  </si>
  <si>
    <t>CEMJ8701303T5</t>
  </si>
  <si>
    <t>CEMJ870130HZSRRR07</t>
  </si>
  <si>
    <t>JORGE ALBERTO CERVANTES MIRANDA</t>
  </si>
  <si>
    <t>DF203</t>
  </si>
  <si>
    <t>VIRH660804HM4</t>
  </si>
  <si>
    <t>VIRH660804HDGLDG01</t>
  </si>
  <si>
    <t>HUGO VILLAGRAN RUEDA</t>
  </si>
  <si>
    <t>DF099</t>
  </si>
  <si>
    <t>AIGC790623J18</t>
  </si>
  <si>
    <t>AIGC790623MZSLNN28</t>
  </si>
  <si>
    <t>MA. CONCEPCION ALVIZO GONZALEZ</t>
  </si>
  <si>
    <t>DF081</t>
  </si>
  <si>
    <t>CEOG770616HZSRRL00</t>
  </si>
  <si>
    <t>GUILLERMO DANIEL CERVANTES ORDOÑEZ</t>
  </si>
  <si>
    <t>DF084</t>
  </si>
  <si>
    <t>FILJ8608052VA</t>
  </si>
  <si>
    <t>FILJ860805HZSGPV08</t>
  </si>
  <si>
    <t>JAVIER FIGUEROA LOPEZ</t>
  </si>
  <si>
    <t>DF086</t>
  </si>
  <si>
    <t>GAVE8703227G8</t>
  </si>
  <si>
    <t>GAVE870322HZSLLD06</t>
  </si>
  <si>
    <t>EDGAR GALICIA VALLE</t>
  </si>
  <si>
    <t>DF088</t>
  </si>
  <si>
    <t>IACA8008118M9</t>
  </si>
  <si>
    <t>IACA800811HZSBND07</t>
  </si>
  <si>
    <t>ADAN IBARRA CONTRERAS</t>
  </si>
  <si>
    <t>DF090</t>
  </si>
  <si>
    <t>HEAB7803135H5</t>
  </si>
  <si>
    <t>HEAB780313MZSRST01</t>
  </si>
  <si>
    <t>BEATRIZ ALEJANDRA HERRERA ASCACIO</t>
  </si>
  <si>
    <t>DF110</t>
  </si>
  <si>
    <t>RORV771218HNLDYC04</t>
  </si>
  <si>
    <t>VICTOR MANUEL RODRIGUEZ REYNA</t>
  </si>
  <si>
    <t>DF111</t>
  </si>
  <si>
    <t>MARS820323F78</t>
  </si>
  <si>
    <t>MARS820323MZSRBN24</t>
  </si>
  <si>
    <t>SANDRA JANET MARTINEZ ROBLES</t>
  </si>
  <si>
    <t>DF200</t>
  </si>
  <si>
    <t>31</t>
  </si>
  <si>
    <t>20</t>
  </si>
  <si>
    <t>DIAS NO TRABAJADOS ADMTVO.</t>
  </si>
  <si>
    <t>1602</t>
  </si>
  <si>
    <t>SEGURO DE DAÑOS FOVISSSTE</t>
  </si>
  <si>
    <t>ESTIMULO POR PRODUCTIVIDAD</t>
  </si>
  <si>
    <t>COMPENSACION GARANTIZADA</t>
  </si>
  <si>
    <t>ANTEOJOS O LENTES DE CONTACTO</t>
  </si>
  <si>
    <t>SEGURO DE VIDA METLIFE</t>
  </si>
  <si>
    <t>SEGURO IND. METLIFE</t>
  </si>
  <si>
    <t>DESPENSA MANDOS MEDIOS</t>
  </si>
  <si>
    <t>2805</t>
  </si>
  <si>
    <t>2912</t>
  </si>
  <si>
    <t>AHORRO SOLIDARIO CTA IND</t>
  </si>
  <si>
    <t>5710</t>
  </si>
  <si>
    <t>6261</t>
  </si>
  <si>
    <t>CREDITO FONACOT</t>
  </si>
  <si>
    <t>6265</t>
  </si>
  <si>
    <t>CREDIEMPLEADO</t>
  </si>
  <si>
    <t>6266</t>
  </si>
  <si>
    <t>KAPITAL FINANCIERA A.F.</t>
  </si>
  <si>
    <t>HRS. BASE F.</t>
  </si>
  <si>
    <t>HRS. TIEMPO DET. F.</t>
  </si>
  <si>
    <t>SEGURO DE VIDA METLIFE.</t>
  </si>
  <si>
    <t>6255</t>
  </si>
  <si>
    <t>RETENCION IMSS.</t>
  </si>
  <si>
    <t>CREDITO FONACOT.</t>
  </si>
  <si>
    <t>6262</t>
  </si>
  <si>
    <t>CUOTA SINDICAL DOC. EST..</t>
  </si>
  <si>
    <t>CUOTA SINDICAL DOCENTES.</t>
  </si>
  <si>
    <t>22</t>
  </si>
  <si>
    <t>37</t>
  </si>
  <si>
    <t>2600</t>
  </si>
  <si>
    <t>NOTA: SE REPORTA EN EL PORTAL Y SE ENTREGA EN BASE DE DATOS</t>
  </si>
  <si>
    <t>Movimientos de Personal por Centro de Trabajo</t>
  </si>
  <si>
    <t>Personal Registrado en la Nómina Federalizada</t>
  </si>
  <si>
    <t>Nómina</t>
  </si>
  <si>
    <t>Plaza (Clave presupuestal)</t>
  </si>
  <si>
    <t>Categoría de la plaza</t>
  </si>
  <si>
    <t>Movimientos</t>
  </si>
  <si>
    <t>Nómina Ordinaria</t>
  </si>
  <si>
    <t>Información reportada por la Entidad Federativa, correspondiente al periodo</t>
  </si>
  <si>
    <t>La Entidad Federativa pudo haber reportado pagos a más de una persona con la misma plaza por distintos motivos de carácter administrativo</t>
  </si>
  <si>
    <t>Alta: Se refiere a la incorporación de la plaza a la Base de Datos en este sistema</t>
  </si>
  <si>
    <t>H)</t>
  </si>
  <si>
    <t>RIHJ600807AA7</t>
  </si>
  <si>
    <t>REOA820703CZ9</t>
  </si>
  <si>
    <t>REOA820703MZSYRR03</t>
  </si>
  <si>
    <t>AURORA REYES OROZCO</t>
  </si>
  <si>
    <t>DF0115</t>
  </si>
  <si>
    <t>MORG870619RT5</t>
  </si>
  <si>
    <t>MORG890619HZSNMR02</t>
  </si>
  <si>
    <t>GERARDO MONTOYA RAMIREZ</t>
  </si>
  <si>
    <t>DF0120</t>
  </si>
  <si>
    <t>6267</t>
  </si>
  <si>
    <t>DESCUENTO VIVALIA</t>
  </si>
  <si>
    <t>6269</t>
  </si>
  <si>
    <t>DESCUENTO CASA DE VIDRIO</t>
  </si>
  <si>
    <t>NUBA750318BR5</t>
  </si>
  <si>
    <t>20109</t>
  </si>
  <si>
    <t>10213</t>
  </si>
  <si>
    <t>10203</t>
  </si>
  <si>
    <t>10202</t>
  </si>
  <si>
    <t>10205</t>
  </si>
  <si>
    <t>20202</t>
  </si>
  <si>
    <t>20215</t>
  </si>
  <si>
    <t>20401</t>
  </si>
  <si>
    <t>20402</t>
  </si>
  <si>
    <t>40401</t>
  </si>
  <si>
    <t>30102</t>
  </si>
  <si>
    <t>LEHJ831016BE1</t>
  </si>
  <si>
    <t>MOVE841220RC1</t>
  </si>
  <si>
    <t>ROGJ751105GFA</t>
  </si>
  <si>
    <t>ROGJ751105HCLDNV00</t>
  </si>
  <si>
    <t>SACS801222774</t>
  </si>
  <si>
    <t>SACS801222MZSNSL01</t>
  </si>
  <si>
    <t>MARIA SOLEDAD SANTILLAN CASAS</t>
  </si>
  <si>
    <t>DF037</t>
  </si>
  <si>
    <t>HURS590325J14</t>
  </si>
  <si>
    <t>CAHX761129545</t>
  </si>
  <si>
    <t>MEBE721204CF7</t>
  </si>
  <si>
    <t>MACE801122U65</t>
  </si>
  <si>
    <t>MAXC801122MZSRXC03</t>
  </si>
  <si>
    <t>CECILIA MARTÍNEZ X</t>
  </si>
  <si>
    <t>L5XATEC</t>
  </si>
  <si>
    <t>DF0123</t>
  </si>
  <si>
    <t>CEOG770616DD4</t>
  </si>
  <si>
    <t>RORV771218V42</t>
  </si>
  <si>
    <t>CESANTIA AVANZADA DOCENTE</t>
  </si>
  <si>
    <t>GOLH710320MX2</t>
  </si>
  <si>
    <t>GOLH710320HDFNPC00</t>
  </si>
  <si>
    <t>HÉCTOR ALEJANDRO GONZÁLEZ LÓPEZ</t>
  </si>
  <si>
    <t>HEHA8306018V2</t>
  </si>
  <si>
    <t>HEHA830601HZSRRL01</t>
  </si>
  <si>
    <t>ALFREDO ALEJANDRO HERNANDEZ HERNANDEZ</t>
  </si>
  <si>
    <t>ROVF6810013D1</t>
  </si>
  <si>
    <t>ROVF681001HZSDRR02</t>
  </si>
  <si>
    <t>FRANCISCO RODRIGUEZ VARELA</t>
  </si>
  <si>
    <t>DUMC830708PR3</t>
  </si>
  <si>
    <t>DUMC830708HZSRDH02</t>
  </si>
  <si>
    <t>CHRISTIAN JOSUÉ DURÓN MEDINA</t>
  </si>
  <si>
    <t>RACM650522NC7</t>
  </si>
  <si>
    <t>RACM650522HZSMRR04</t>
  </si>
  <si>
    <t>MARTIN RAMIREZ CORDERO</t>
  </si>
  <si>
    <t>FIGO820510RL3</t>
  </si>
  <si>
    <t>FIGO820510HZSRRM00</t>
  </si>
  <si>
    <t>OMAR JOSÉ GILBERTO FRIAS GARCÍA</t>
  </si>
  <si>
    <t>CASF860402KZ5</t>
  </si>
  <si>
    <t>DABL631226CU9</t>
  </si>
  <si>
    <t>DABL631226MZSVLR04</t>
  </si>
  <si>
    <t>LAURA ELENA DÁVALOS BELTRÁN</t>
  </si>
  <si>
    <t>CIFR891207VB7</t>
  </si>
  <si>
    <t>CIFR891207HZSHLL08</t>
  </si>
  <si>
    <t>RAUL JUAN MANUEL CHIHUAHUA FLORES</t>
  </si>
  <si>
    <t>MECH890822630</t>
  </si>
  <si>
    <t>MECH890822MZSNHR05</t>
  </si>
  <si>
    <t>HORTENCIA IMELDA MÉNDEZ CHÁVEZ</t>
  </si>
  <si>
    <t>JIAH720718RB5</t>
  </si>
  <si>
    <t>JIAH720718HZSMLG00</t>
  </si>
  <si>
    <t>HUGO JIMENEZ ALVAREZ</t>
  </si>
  <si>
    <t>12608</t>
  </si>
  <si>
    <t>DETA940314IN4</t>
  </si>
  <si>
    <t>DETA940314MZSLRR08</t>
  </si>
  <si>
    <t>ARACELI DELGADO TRONCOSO</t>
  </si>
  <si>
    <t>MOAJ840204FD0</t>
  </si>
  <si>
    <t>MOAJ840204HZSRLS17</t>
  </si>
  <si>
    <t>JESUS EMMANUEL MORENO ALVARADO</t>
  </si>
  <si>
    <t>OIRA761128EX7</t>
  </si>
  <si>
    <t>OIRA761128HZSRVR19</t>
  </si>
  <si>
    <t>ARQUÍMEDES ORTIZ RIVERA</t>
  </si>
  <si>
    <t>MAMJ940713J94</t>
  </si>
  <si>
    <t>MAMJ940713HCLCRN08</t>
  </si>
  <si>
    <t>JUAN FRANCISCO MACIAS MARTINEZ</t>
  </si>
  <si>
    <t>PERS8701144Q6</t>
  </si>
  <si>
    <t>PERS870114HMCRDL04</t>
  </si>
  <si>
    <t>SALVADOR PEREZ RODRIGUEZ</t>
  </si>
  <si>
    <t>DF206</t>
  </si>
  <si>
    <t>DF204</t>
  </si>
  <si>
    <t>DF0100</t>
  </si>
  <si>
    <t>DF212</t>
  </si>
  <si>
    <t>DF211</t>
  </si>
  <si>
    <t>DESCUENTO PLAN DIFERENTE</t>
  </si>
  <si>
    <t>6264</t>
  </si>
  <si>
    <t>CRED. INFONAVIT</t>
  </si>
  <si>
    <t>ALTA</t>
  </si>
  <si>
    <t>CASF860402HZSHRL01</t>
  </si>
  <si>
    <t>RAEJ830605F76</t>
  </si>
  <si>
    <t>RAEJ830605HZSMSS00</t>
  </si>
  <si>
    <t>JESÚS ALEJANDRO RAMÍREZ ESPARZA</t>
  </si>
  <si>
    <t>DF121</t>
  </si>
  <si>
    <t>DESCTO PLAN DIF ADMVO</t>
  </si>
  <si>
    <t>ANTICIPO DE SUELDO DOCENT</t>
  </si>
  <si>
    <t>DESCUENTO VIVALIA DOCENTE</t>
  </si>
  <si>
    <t>SACF690711US4</t>
  </si>
  <si>
    <t>SACF690711HZSLRL02</t>
  </si>
  <si>
    <t>FELIPE DE JESUS SALAS CORONADO</t>
  </si>
  <si>
    <t>MAAM711020JR9</t>
  </si>
  <si>
    <t>MAAM711020MSLNYR07</t>
  </si>
  <si>
    <t>MIRNA LETICIA MANJARREZ AYALA</t>
  </si>
  <si>
    <t>FELIPE DE JESUS CHAVEZ SERRANO</t>
  </si>
  <si>
    <t>GAPF940307F86</t>
  </si>
  <si>
    <t>GAPF940307MJCLLB04</t>
  </si>
  <si>
    <t>FABIOLA GALLEGOS PALACIOS</t>
  </si>
  <si>
    <t>LORL880421K22</t>
  </si>
  <si>
    <t>LORL880421MZSZDT01</t>
  </si>
  <si>
    <t>LETICIA LOZADA RODRIGUEZ</t>
  </si>
  <si>
    <t>RIMF700909B32</t>
  </si>
  <si>
    <t>RIMF700909HZSVDL08</t>
  </si>
  <si>
    <t>JOSE FILIBERTO RIVERA MEDELLIN</t>
  </si>
  <si>
    <t>NUCJ980701Q19</t>
  </si>
  <si>
    <t>NUCJ980701HZSXRN03</t>
  </si>
  <si>
    <t>JUAN JOSÉ  NUÑEZ CARRANZA</t>
  </si>
  <si>
    <t>MUSK891031G7A</t>
  </si>
  <si>
    <t>MUSK891031MZSXLR03</t>
  </si>
  <si>
    <t>KAREN LIZETH MUÑOZ  SOLÍS</t>
  </si>
  <si>
    <t>SALH720427F48</t>
  </si>
  <si>
    <t>SALH720427MCLNNL00</t>
  </si>
  <si>
    <t>HILDA GABRIELA  SANCHEZ  LINARES</t>
  </si>
  <si>
    <t>AILJ9410239U3</t>
  </si>
  <si>
    <t>AILJ941023HZSNPN06</t>
  </si>
  <si>
    <t xml:space="preserve">JUAN DANIEL  ANIMAS  LÓPEZ </t>
  </si>
  <si>
    <t>NULK881021U87</t>
  </si>
  <si>
    <t>NULK881021MZSXNR08</t>
  </si>
  <si>
    <t xml:space="preserve">KAREN PATRICIA NÚÑEZ  LUNA </t>
  </si>
  <si>
    <t>32DPT0003A</t>
  </si>
  <si>
    <t>1131</t>
  </si>
  <si>
    <t>DF093</t>
  </si>
  <si>
    <t>DF202</t>
  </si>
  <si>
    <t>DF122</t>
  </si>
  <si>
    <t>DF123</t>
  </si>
  <si>
    <t>DF124</t>
  </si>
  <si>
    <t>DF125</t>
  </si>
  <si>
    <t>DF126</t>
  </si>
  <si>
    <t>DF127</t>
  </si>
  <si>
    <t>DF131</t>
  </si>
  <si>
    <t>DF132</t>
  </si>
  <si>
    <t>II</t>
  </si>
  <si>
    <t>201816</t>
  </si>
  <si>
    <t>99999</t>
  </si>
  <si>
    <t>201818</t>
  </si>
  <si>
    <t>3623</t>
  </si>
  <si>
    <t>PUNTUALIDAD Y ASISTENCIA.</t>
  </si>
  <si>
    <t>1004</t>
  </si>
  <si>
    <t>SALARIO A.E. EST.</t>
  </si>
  <si>
    <t>1015</t>
  </si>
  <si>
    <t>AJUSTE CARGA HORARIA</t>
  </si>
  <si>
    <t>DESCUENTO IMSS AE</t>
  </si>
  <si>
    <t>CRED. INFONAVIT AE</t>
  </si>
  <si>
    <t>DESC.COMP.GASTOS</t>
  </si>
  <si>
    <t>1009</t>
  </si>
  <si>
    <t>ESTIMULO AL DESEMP. DOC. I.F.</t>
  </si>
  <si>
    <t>2625</t>
  </si>
  <si>
    <t>APOYO UTILES ESCOLARES</t>
  </si>
  <si>
    <t>HRS, NO IMP. TIEM. DETER FED</t>
  </si>
  <si>
    <t>DESCUENTO VIVALIA AE</t>
  </si>
  <si>
    <t>SALARIO A.E.</t>
  </si>
  <si>
    <t>6268</t>
  </si>
  <si>
    <t>CREDIEMPLEADO A.E.</t>
  </si>
  <si>
    <t>S.RET.CES. AVZDA. A.E.</t>
  </si>
  <si>
    <t>2655</t>
  </si>
  <si>
    <t>APARATOS ORTOPEDICOS</t>
  </si>
  <si>
    <t>3613</t>
  </si>
  <si>
    <t>AGUINALDO PROP. DOC FIN</t>
  </si>
  <si>
    <t>SEGURO IND. GNP</t>
  </si>
  <si>
    <t>SEGURO DE VIDA AFIRME</t>
  </si>
  <si>
    <t xml:space="preserve">SEGURO IND. GNP DOCENTE </t>
  </si>
  <si>
    <t>2754</t>
  </si>
  <si>
    <t>GUARDERIA</t>
  </si>
  <si>
    <t>ACADÉMICO</t>
  </si>
  <si>
    <t>11311103100305S012020.006845</t>
  </si>
  <si>
    <t>20181616</t>
  </si>
  <si>
    <t>20193030</t>
  </si>
  <si>
    <t>01</t>
  </si>
  <si>
    <t xml:space="preserve">PLANTEL FRESNILLO </t>
  </si>
  <si>
    <t>12</t>
  </si>
  <si>
    <t>DELEGADO SINDICAL SUTCONALEP</t>
  </si>
  <si>
    <t>ATENDER ASUNTOS SINDICALES</t>
  </si>
  <si>
    <t>dgz/0709.1/2018</t>
  </si>
  <si>
    <t>1131110310030500000010.00DF023</t>
  </si>
  <si>
    <t>20181515</t>
  </si>
  <si>
    <t>20193131</t>
  </si>
  <si>
    <t xml:space="preserve">PLANTEL MAESTRA DOLORES CASTRO VARELA </t>
  </si>
  <si>
    <t>DELEGADO SINDICAL DEL SUTACZ</t>
  </si>
  <si>
    <t xml:space="preserve">ATENDER ASUNTOS SINDICALES </t>
  </si>
  <si>
    <t>dgz/0991/2018</t>
  </si>
  <si>
    <t>1131110310030500000010.00DF059</t>
  </si>
  <si>
    <t>2016202</t>
  </si>
  <si>
    <t>2019202</t>
  </si>
  <si>
    <t>DELEGADO SUPDCONALEP</t>
  </si>
  <si>
    <t>J.L.C.A.556/2016</t>
  </si>
  <si>
    <t>2018101</t>
  </si>
  <si>
    <t>20181231</t>
  </si>
  <si>
    <t>MALD830524BP8</t>
  </si>
  <si>
    <t>MALD830524MZSRRS00</t>
  </si>
  <si>
    <t>DASIA LETICIA MARTINEZ  LIRA</t>
  </si>
  <si>
    <t>DF133</t>
  </si>
  <si>
    <t>MAPE871116LC0</t>
  </si>
  <si>
    <t>MAPE871116MZSRRM08</t>
  </si>
  <si>
    <t>EMMA ANDREA  MARTÍNEZ  PÉREZ</t>
  </si>
  <si>
    <t>DF134</t>
  </si>
  <si>
    <t>201821</t>
  </si>
  <si>
    <t>201504</t>
  </si>
  <si>
    <t>201704</t>
  </si>
  <si>
    <t>200215</t>
  </si>
  <si>
    <t>BONIFICACION_B</t>
  </si>
  <si>
    <t>20181001</t>
  </si>
  <si>
    <t>1020</t>
  </si>
  <si>
    <t>PAGO POR DEFUNCION</t>
  </si>
  <si>
    <t>DESC.COMP.GASTOS DOCENTE</t>
  </si>
  <si>
    <t>2830</t>
  </si>
  <si>
    <t>R. BONIF. DE I.S.P.T. B</t>
  </si>
  <si>
    <t>PRIMA VACACIONAL MANDOS MEDIOS</t>
  </si>
  <si>
    <t>PRIMA VACACIONAL OPERATIVO</t>
  </si>
  <si>
    <t>2627</t>
  </si>
  <si>
    <t>ESTIMULO POR DIA DE LAS MADRES</t>
  </si>
  <si>
    <t>R. I.S.P.T. A RET. B</t>
  </si>
  <si>
    <t>2615</t>
  </si>
  <si>
    <t>CANASTILLA MATERNAL</t>
  </si>
  <si>
    <t>AGUINALDO ADM.</t>
  </si>
  <si>
    <t>AGUINALDO DOCENTE</t>
  </si>
  <si>
    <t>AGUINALDO COMP. GARANTIZADA</t>
  </si>
  <si>
    <t>AGUINALDO ADM. ESTATAL</t>
  </si>
  <si>
    <t>26</t>
  </si>
  <si>
    <t>201824</t>
  </si>
  <si>
    <t>1131110310030500000010.00DF133</t>
  </si>
  <si>
    <t>1131110310030500000010.00DF134</t>
  </si>
  <si>
    <t>1131110310030500000010.00DF202</t>
  </si>
  <si>
    <t>11311103100305L5XATEC0.00DF0123</t>
  </si>
  <si>
    <t>1131110310030500000010.00DF121</t>
  </si>
  <si>
    <t>1131110310030500000010.00DF123</t>
  </si>
  <si>
    <t>11311103100305CF332040.006822</t>
  </si>
  <si>
    <t>1131110310030500000010.00DF024</t>
  </si>
  <si>
    <t>1131110310030500000010.00DF040</t>
  </si>
  <si>
    <t>11311103100305S012010.006850</t>
  </si>
  <si>
    <t>11311103100305S012010.006846</t>
  </si>
  <si>
    <t>11311103100305CF332060.0013607</t>
  </si>
  <si>
    <t>11311103100305S012010.006797</t>
  </si>
  <si>
    <t>11311103100305S012020.006811</t>
  </si>
  <si>
    <t>11311103100305S012020.006813</t>
  </si>
  <si>
    <t>11311103100305S012010.006801</t>
  </si>
  <si>
    <t>11311103100305CF182010.006831</t>
  </si>
  <si>
    <t>11311103100305CF182010.006819</t>
  </si>
  <si>
    <t>4°. Trimestre</t>
  </si>
  <si>
    <t>HECTOR ALEJANDRO GONZALEZ LOPEZ</t>
  </si>
  <si>
    <t>UNIDAD DE ENLACE PEF /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</si>
</sst>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7" formatCode="&quot;$&quot;#,##0.00;\-&quot;$&quot;#,##0.00"/>
    <numFmt numFmtId="44" formatCode="_-&quot;$&quot;* #,##0.00_-;\-&quot;$&quot;* #,##0.00_-;_-&quot;$&quot;* &quot;-&quot;??_-;_-@_-"/>
    <numFmt numFmtId="43" formatCode="_-* #,##0.00_-;\-* #,##0.00_-;_-* &quot;-&quot;??_-;_-@_-"/>
    <numFmt numFmtId="164" formatCode="0.0%"/>
    <numFmt numFmtId="165" formatCode="00"/>
    <numFmt numFmtId="166" formatCode="#,##0.00_ ;\-#,##0.00\ "/>
    <numFmt numFmtId="167" formatCode="00.0"/>
    <numFmt numFmtId="168" formatCode="#,##0_ ;\-#,##0\ "/>
    <numFmt numFmtId="177" formatCode="@"/>
    <numFmt numFmtId="178" formatCode="#,##0.00"/>
    <numFmt numFmtId="179" formatCode="0.00"/>
    <numFmt numFmtId="180" formatCode="0"/>
    <numFmt numFmtId="181" formatCode="0.0"/>
  </numFmts>
  <fonts count="76">
    <font>
      <sz val="11"/>
      <color theme="1"/>
      <name val="Calibri"/>
      <family val="2"/>
      <scheme val="minor"/>
    </font>
    <font>
      <sz val="10"/>
      <color theme="1"/>
      <name val="Arial"/>
      <family val="2"/>
    </font>
    <font>
      <sz val="11"/>
      <color indexed="8"/>
      <name val="Calibri"/>
      <family val="2"/>
    </font>
    <font>
      <sz val="10"/>
      <name val="Arial"/>
      <family val="2"/>
    </font>
    <font>
      <sz val="11"/>
      <name val="Calibri"/>
      <family val="2"/>
    </font>
    <font>
      <b/>
      <sz val="11"/>
      <name val="Calibri"/>
      <family val="2"/>
    </font>
    <font>
      <b/>
      <sz val="10"/>
      <name val="Calibri"/>
      <family val="2"/>
    </font>
    <font>
      <sz val="10"/>
      <name val="Calibri"/>
      <family val="2"/>
    </font>
    <font>
      <b/>
      <sz val="8"/>
      <name val="Verdana"/>
      <family val="2"/>
    </font>
    <font>
      <b/>
      <sz val="14"/>
      <name val="Calibri"/>
      <family val="2"/>
    </font>
    <font>
      <sz val="9"/>
      <name val="Tahoma"/>
      <family val="2"/>
    </font>
    <font>
      <b/>
      <sz val="9"/>
      <name val="Tahoma"/>
      <family val="2"/>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val="single"/>
      <sz val="11"/>
      <color theme="1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000396251678"/>
      <name val="Calibri"/>
      <family val="2"/>
      <scheme val="minor"/>
    </font>
    <font>
      <sz val="26"/>
      <color theme="3" tint="-0.24997000396251678"/>
      <name val="Calibri"/>
      <family val="2"/>
      <scheme val="minor"/>
    </font>
    <font>
      <sz val="18"/>
      <color theme="3" tint="-0.24997000396251678"/>
      <name val="Calibri"/>
      <family val="2"/>
      <scheme val="minor"/>
    </font>
    <font>
      <b/>
      <sz val="12"/>
      <color theme="3" tint="-0.24997000396251678"/>
      <name val="Calibri"/>
      <family val="2"/>
      <scheme val="minor"/>
    </font>
    <font>
      <b/>
      <sz val="12"/>
      <color rgb="FFFF0000"/>
      <name val="Calibri"/>
      <family val="2"/>
      <scheme val="minor"/>
    </font>
    <font>
      <b/>
      <sz val="16"/>
      <color theme="3" tint="-0.24997000396251678"/>
      <name val="Calibri"/>
      <family val="2"/>
      <scheme val="minor"/>
    </font>
    <font>
      <b/>
      <sz val="9"/>
      <color theme="3" tint="-0.24997000396251678"/>
      <name val="Calibri"/>
      <family val="2"/>
      <scheme val="minor"/>
    </font>
    <font>
      <sz val="9"/>
      <color theme="3" tint="-0.24997000396251678"/>
      <name val="Calibri"/>
      <family val="2"/>
      <scheme val="minor"/>
    </font>
    <font>
      <b/>
      <sz val="12"/>
      <color theme="1"/>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sz val="11"/>
      <color theme="3" tint="-0.24997000396251678"/>
      <name val="Arial"/>
      <family val="2"/>
    </font>
    <font>
      <b/>
      <sz val="12"/>
      <color theme="3" tint="-0.24997000396251678"/>
      <name val="Arial"/>
      <family val="2"/>
    </font>
    <font>
      <b/>
      <sz val="16"/>
      <color theme="3" tint="-0.24997000396251678"/>
      <name val="Arial"/>
      <family val="2"/>
    </font>
    <font>
      <b/>
      <sz val="10"/>
      <color theme="3" tint="-0.24997000396251678"/>
      <name val="Arial"/>
      <family val="2"/>
    </font>
    <font>
      <sz val="10"/>
      <color theme="3" tint="-0.24997000396251678"/>
      <name val="Arial"/>
      <family val="2"/>
    </font>
    <font>
      <b/>
      <sz val="13"/>
      <color theme="3" tint="-0.24997000396251678"/>
      <name val="Calibri"/>
      <family val="2"/>
      <scheme val="minor"/>
    </font>
    <font>
      <sz val="10"/>
      <color theme="1"/>
      <name val="Calibri"/>
      <family val="2"/>
      <scheme val="minor"/>
    </font>
    <font>
      <sz val="14"/>
      <color theme="3" tint="-0.24997000396251678"/>
      <name val="Calibri"/>
      <family val="2"/>
      <scheme val="minor"/>
    </font>
    <font>
      <b/>
      <sz val="14"/>
      <color theme="1"/>
      <name val="Calibri"/>
      <family val="2"/>
      <scheme val="minor"/>
    </font>
    <font>
      <sz val="10"/>
      <name val="Calibri"/>
      <family val="2"/>
      <scheme val="minor"/>
    </font>
    <font>
      <sz val="10"/>
      <color theme="3" tint="-0.24997000396251678"/>
      <name val="Calibri"/>
      <family val="2"/>
      <scheme val="minor"/>
    </font>
    <font>
      <b/>
      <sz val="10"/>
      <name val="Calibri"/>
      <family val="2"/>
      <scheme val="minor"/>
    </font>
    <font>
      <sz val="10"/>
      <color theme="1"/>
      <name val="Wingdings"/>
      <family val="2"/>
      <charset val="2"/>
    </font>
    <font>
      <sz val="11"/>
      <name val="Calibri"/>
      <family val="2"/>
      <scheme val="minor"/>
    </font>
    <font>
      <b/>
      <sz val="11"/>
      <name val="Calibri"/>
      <family val="2"/>
      <scheme val="minor"/>
    </font>
    <font>
      <b/>
      <sz val="9"/>
      <name val="Calibri"/>
      <family val="2"/>
      <scheme val="minor"/>
    </font>
    <font>
      <b/>
      <sz val="11"/>
      <color theme="3" tint="-0.24997000396251678"/>
      <name val="Calibri"/>
      <family val="2"/>
      <scheme val="minor"/>
    </font>
    <font>
      <sz val="11"/>
      <color theme="0" tint="-0.4999699890613556"/>
      <name val="Calibri"/>
      <family val="2"/>
      <scheme val="minor"/>
    </font>
    <font>
      <b/>
      <sz val="12"/>
      <color theme="0" tint="-0.4999699890613556"/>
      <name val="Calibri"/>
      <family val="2"/>
      <scheme val="minor"/>
    </font>
    <font>
      <sz val="9"/>
      <color rgb="FF000000"/>
      <name val="MS Shell Dlg 2"/>
      <family val="2"/>
    </font>
    <font>
      <b/>
      <sz val="10"/>
      <color theme="3" tint="-0.24997000396251678"/>
      <name val="Calibri"/>
      <family val="2"/>
      <scheme val="minor"/>
    </font>
    <font>
      <b/>
      <i/>
      <sz val="11"/>
      <color rgb="FFFF0000"/>
      <name val="Calibri"/>
      <family val="2"/>
      <scheme val="minor"/>
    </font>
    <font>
      <b/>
      <sz val="9"/>
      <color rgb="FF000000"/>
      <name val="Calibri"/>
      <family val="2"/>
      <scheme val="minor"/>
    </font>
    <font>
      <sz val="9"/>
      <color rgb="FF17375E"/>
      <name val="Calibri"/>
      <family val="2"/>
    </font>
    <font>
      <b/>
      <sz val="11"/>
      <color theme="0" tint="-0.4999699890613556"/>
      <name val="Calibri"/>
      <family val="2"/>
      <scheme val="minor"/>
    </font>
    <font>
      <sz val="9"/>
      <color rgb="FF000000"/>
      <name val="Arial"/>
      <family val="2"/>
    </font>
    <font>
      <sz val="10"/>
      <color theme="0"/>
      <name val="Calibri"/>
      <family val="2"/>
      <scheme val="minor"/>
    </font>
    <font>
      <sz val="11"/>
      <color theme="0"/>
      <name val="Calibri"/>
      <family val="2"/>
    </font>
    <font>
      <b/>
      <sz val="11"/>
      <color rgb="FFFF0000"/>
      <name val="Calibri"/>
      <family val="2"/>
      <scheme val="minor"/>
    </font>
    <font>
      <b/>
      <sz val="14"/>
      <name val="Calibri"/>
      <family val="2"/>
      <scheme val="minor"/>
    </font>
    <font>
      <b/>
      <sz val="16"/>
      <color theme="0" tint="-0.04997999966144562"/>
      <name val="Calibri"/>
      <family val="2"/>
      <scheme val="minor"/>
    </font>
    <font>
      <sz val="14"/>
      <color theme="1"/>
      <name val="Calibri"/>
      <family val="2"/>
      <scheme val="minor"/>
    </font>
    <font>
      <b/>
      <sz val="16"/>
      <name val="Calibri"/>
      <family val="2"/>
      <scheme val="minor"/>
    </font>
    <font>
      <b/>
      <i/>
      <sz val="14"/>
      <color theme="1"/>
      <name val="Calibri"/>
      <family val="2"/>
      <scheme val="minor"/>
    </font>
    <font>
      <b/>
      <sz val="12"/>
      <name val="Calibri"/>
      <family val="2"/>
      <scheme val="minor"/>
    </font>
  </fonts>
  <fills count="39">
    <fill>
      <patternFill patternType="none"/>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style="thin">
        <color auto="1"/>
      </left>
      <right style="thin">
        <color auto="1"/>
      </right>
      <top style="thin">
        <color auto="1"/>
      </top>
      <bottom style="medium">
        <color auto="1"/>
      </bottom>
    </border>
    <border>
      <left style="thin">
        <color auto="1"/>
      </left>
      <right/>
      <top/>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medium">
        <color auto="1"/>
      </left>
      <right style="medium">
        <color auto="1"/>
      </right>
      <top style="medium">
        <color auto="1"/>
      </top>
      <bottom/>
    </border>
    <border>
      <left style="medium">
        <color auto="1"/>
      </left>
      <right style="thin">
        <color auto="1"/>
      </right>
      <top style="medium">
        <color auto="1"/>
      </top>
      <bottom/>
    </border>
    <border>
      <left style="thin">
        <color auto="1"/>
      </left>
      <right style="thin">
        <color auto="1"/>
      </right>
      <top style="medium">
        <color auto="1"/>
      </top>
      <bottom/>
    </border>
    <border>
      <left/>
      <right style="thin">
        <color auto="1"/>
      </right>
      <top style="thin">
        <color auto="1"/>
      </top>
      <bottom style="thin">
        <color auto="1"/>
      </bottom>
    </border>
    <border>
      <left/>
      <right/>
      <top style="thin">
        <color auto="1"/>
      </top>
      <bottom style="thin">
        <color auto="1"/>
      </bottom>
    </border>
    <border>
      <left/>
      <right/>
      <top/>
      <bottom style="medium">
        <color rgb="FFC00000"/>
      </bottom>
    </border>
    <border>
      <left/>
      <right/>
      <top style="medium">
        <color rgb="FFC00000"/>
      </top>
      <bottom/>
    </border>
    <border>
      <left style="thin">
        <color auto="1"/>
      </left>
      <right/>
      <top style="thin">
        <color auto="1"/>
      </top>
      <bottom style="thin">
        <color auto="1"/>
      </bottom>
    </border>
    <border>
      <left style="thin">
        <color auto="1"/>
      </left>
      <right style="thin">
        <color auto="1"/>
      </right>
      <top/>
      <bottom style="thin">
        <color auto="1"/>
      </bottom>
    </border>
    <border>
      <left/>
      <right/>
      <top style="thin">
        <color rgb="FFC00000"/>
      </top>
      <bottom style="thin">
        <color rgb="FFC00000"/>
      </bottom>
    </border>
    <border>
      <left/>
      <right/>
      <top/>
      <bottom style="thin">
        <color rgb="FFC00000"/>
      </bottom>
    </border>
    <border>
      <left style="medium">
        <color auto="1"/>
      </left>
      <right style="thin">
        <color auto="1"/>
      </right>
      <top style="medium">
        <color auto="1"/>
      </top>
      <bottom style="thin">
        <color auto="1"/>
      </bottom>
    </border>
    <border>
      <left style="medium">
        <color auto="1"/>
      </left>
      <right style="thin">
        <color auto="1"/>
      </right>
      <top style="thin">
        <color auto="1"/>
      </top>
      <bottom style="medium">
        <color auto="1"/>
      </bottom>
    </border>
    <border>
      <left style="thin">
        <color auto="1"/>
      </left>
      <right/>
      <top style="medium">
        <color auto="1"/>
      </top>
      <bottom/>
    </border>
    <border>
      <left/>
      <right/>
      <top style="medium">
        <color auto="1"/>
      </top>
      <bottom/>
    </border>
    <border>
      <left/>
      <right style="thin">
        <color auto="1"/>
      </right>
      <top style="medium">
        <color auto="1"/>
      </top>
      <bottom/>
    </border>
    <border>
      <left style="thin">
        <color auto="1"/>
      </left>
      <right style="thin">
        <color auto="1"/>
      </right>
      <top/>
      <bottom style="medium">
        <color auto="1"/>
      </bottom>
    </border>
    <border>
      <left style="thin">
        <color auto="1"/>
      </left>
      <right style="thin">
        <color auto="1"/>
      </right>
      <top style="medium">
        <color auto="1"/>
      </top>
      <bottom style="thin">
        <color auto="1"/>
      </bottom>
    </border>
    <border>
      <left style="thin">
        <color auto="1"/>
      </left>
      <right style="thin">
        <color auto="1"/>
      </right>
      <top/>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4" fillId="21" borderId="1" applyNumberFormat="0" applyAlignment="0" applyProtection="0"/>
    <xf numFmtId="0" fontId="15" fillId="22"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8" fillId="29" borderId="1" applyNumberFormat="0" applyAlignment="0" applyProtection="0"/>
    <xf numFmtId="0" fontId="19" fillId="0" borderId="0" applyNumberFormat="0" applyFill="0" applyBorder="0" applyAlignment="0" applyProtection="0"/>
    <xf numFmtId="0" fontId="20" fillId="30"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1" fillId="31" borderId="0" applyNumberFormat="0" applyBorder="0" applyAlignment="0" applyProtection="0"/>
    <xf numFmtId="0" fontId="0" fillId="0" borderId="0">
      <alignment/>
      <protection/>
    </xf>
    <xf numFmtId="0" fontId="3" fillId="0" borderId="0">
      <alignment/>
      <protection/>
    </xf>
    <xf numFmtId="0" fontId="0" fillId="32" borderId="4" applyNumberFormat="0" applyFont="0" applyAlignment="0" applyProtection="0"/>
    <xf numFmtId="0" fontId="2" fillId="32" borderId="4" applyNumberFormat="0" applyFont="0" applyAlignment="0" applyProtection="0"/>
    <xf numFmtId="0" fontId="2" fillId="32" borderId="4" applyNumberFormat="0" applyFont="0" applyAlignment="0" applyProtection="0"/>
    <xf numFmtId="0" fontId="22" fillId="21"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7" fillId="0" borderId="8" applyNumberFormat="0" applyFill="0" applyAlignment="0" applyProtection="0"/>
    <xf numFmtId="0" fontId="28" fillId="0" borderId="9" applyNumberFormat="0" applyFill="0" applyAlignment="0" applyProtection="0"/>
    <xf numFmtId="0" fontId="3" fillId="0" borderId="0">
      <alignment/>
      <protection/>
    </xf>
    <xf numFmtId="0" fontId="3" fillId="0" borderId="0">
      <alignment/>
      <protection/>
    </xf>
    <xf numFmtId="0" fontId="2" fillId="32" borderId="4" applyNumberFormat="0" applyFont="0" applyAlignment="0" applyProtection="0"/>
  </cellStyleXfs>
  <cellXfs count="405">
    <xf numFmtId="0" fontId="0" fillId="0" borderId="0" xfId="0"/>
    <xf numFmtId="0" fontId="29" fillId="0" borderId="0" xfId="0" applyFont="1"/>
    <xf numFmtId="0" fontId="30" fillId="0" borderId="0" xfId="0" applyFont="1"/>
    <xf numFmtId="0" fontId="31" fillId="0" borderId="0" xfId="0" applyFont="1" applyAlignment="1">
      <alignment horizontal="center"/>
    </xf>
    <xf numFmtId="0" fontId="32" fillId="0" borderId="0" xfId="0" applyFont="1"/>
    <xf numFmtId="0" fontId="0" fillId="0" borderId="0" xfId="0" applyAlignment="1">
      <alignment horizontal="center"/>
    </xf>
    <xf numFmtId="0" fontId="33" fillId="0" borderId="0" xfId="0" applyFont="1" applyAlignment="1">
      <alignment vertical="center"/>
    </xf>
    <xf numFmtId="0" fontId="34" fillId="0" borderId="0" xfId="0" applyFont="1"/>
    <xf numFmtId="0" fontId="35" fillId="0" borderId="0" xfId="0" applyFont="1"/>
    <xf numFmtId="0" fontId="36" fillId="0" borderId="0" xfId="0" applyFont="1"/>
    <xf numFmtId="0" fontId="37" fillId="0" borderId="0" xfId="0" applyFont="1" applyAlignment="1">
      <alignment horizontal="left" vertical="center"/>
    </xf>
    <xf numFmtId="0" fontId="38" fillId="0" borderId="0" xfId="0" applyFont="1"/>
    <xf numFmtId="0" fontId="37" fillId="0" borderId="0" xfId="0" applyFont="1"/>
    <xf numFmtId="0" fontId="28" fillId="0" borderId="0" xfId="0" applyFont="1"/>
    <xf numFmtId="0" fontId="39" fillId="0" borderId="0" xfId="0" applyFont="1" applyAlignment="1">
      <alignment horizontal="center" vertical="center" wrapText="1"/>
    </xf>
    <xf numFmtId="3" fontId="40" fillId="0" borderId="0" xfId="0" applyNumberFormat="1" applyFont="1" applyAlignment="1">
      <alignment horizontal="center" vertical="center" wrapText="1"/>
    </xf>
    <xf numFmtId="3" fontId="40" fillId="0" borderId="0" xfId="0" applyNumberFormat="1" applyFont="1" applyAlignment="1">
      <alignment horizontal="center" vertical="center"/>
    </xf>
    <xf numFmtId="164" fontId="40" fillId="0" borderId="0" xfId="0" applyNumberFormat="1" applyFont="1" applyAlignment="1">
      <alignment horizontal="center" vertical="center"/>
    </xf>
    <xf numFmtId="0" fontId="39" fillId="0" borderId="0" xfId="0" applyFont="1" applyAlignment="1">
      <alignment horizontal="centerContinuous" vertical="center" wrapText="1"/>
    </xf>
    <xf numFmtId="0" fontId="41" fillId="0" borderId="0" xfId="0" applyFont="1"/>
    <xf numFmtId="0" fontId="42" fillId="0" borderId="0" xfId="0" applyFont="1" applyAlignment="1">
      <alignment horizontal="left" vertical="center"/>
    </xf>
    <xf numFmtId="0" fontId="43" fillId="0" borderId="0" xfId="0" applyFont="1"/>
    <xf numFmtId="0" fontId="42" fillId="0" borderId="0" xfId="0" applyFont="1"/>
    <xf numFmtId="0" fontId="44" fillId="0" borderId="0" xfId="0" applyFont="1"/>
    <xf numFmtId="0" fontId="44" fillId="0" borderId="0" xfId="0" applyFont="1" applyAlignment="1">
      <alignment horizontal="center" vertical="center" wrapText="1"/>
    </xf>
    <xf numFmtId="0" fontId="45" fillId="0" borderId="0" xfId="0" applyFont="1"/>
    <xf numFmtId="0" fontId="45"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xf>
    <xf numFmtId="0" fontId="46" fillId="0" borderId="0" xfId="0" applyFont="1"/>
    <xf numFmtId="0" fontId="47" fillId="33" borderId="10" xfId="0" applyFont="1" applyFill="1" applyBorder="1"/>
    <xf numFmtId="0" fontId="47" fillId="33" borderId="11" xfId="0" applyFont="1" applyFill="1" applyBorder="1"/>
    <xf numFmtId="0" fontId="47" fillId="33" borderId="12" xfId="0" applyFont="1" applyFill="1" applyBorder="1" applyAlignment="1">
      <alignment horizontal="right"/>
    </xf>
    <xf numFmtId="0" fontId="48" fillId="0" borderId="0" xfId="0" applyFont="1"/>
    <xf numFmtId="0" fontId="49" fillId="33" borderId="13" xfId="0" applyFont="1" applyFill="1" applyBorder="1"/>
    <xf numFmtId="0" fontId="49" fillId="33" borderId="14" xfId="0" applyFont="1" applyFill="1" applyBorder="1"/>
    <xf numFmtId="0" fontId="49" fillId="33" borderId="15" xfId="0" applyFont="1" applyFill="1" applyBorder="1"/>
    <xf numFmtId="0" fontId="49" fillId="33" borderId="0" xfId="0" applyFont="1" applyFill="1"/>
    <xf numFmtId="0" fontId="49" fillId="33" borderId="16" xfId="0" applyFont="1" applyFill="1" applyBorder="1"/>
    <xf numFmtId="0" fontId="0" fillId="33" borderId="12" xfId="0" applyFill="1" applyBorder="1" applyAlignment="1">
      <alignment horizontal="right"/>
    </xf>
    <xf numFmtId="0" fontId="50" fillId="0" borderId="0" xfId="0" applyFont="1"/>
    <xf numFmtId="0" fontId="47" fillId="0" borderId="0" xfId="0" applyFont="1"/>
    <xf numFmtId="0" fontId="51" fillId="0" borderId="0" xfId="0" applyFont="1"/>
    <xf numFmtId="0" fontId="52" fillId="0" borderId="0" xfId="0" applyFont="1"/>
    <xf numFmtId="0" fontId="53" fillId="0" borderId="0" xfId="0" applyFont="1"/>
    <xf numFmtId="0" fontId="54" fillId="0" borderId="0" xfId="0" applyFont="1"/>
    <xf numFmtId="0" fontId="55" fillId="34" borderId="17" xfId="0" applyFont="1" applyFill="1" applyBorder="1" applyAlignment="1">
      <alignment horizontal="center" vertical="center" wrapText="1"/>
    </xf>
    <xf numFmtId="0" fontId="47" fillId="33" borderId="12" xfId="0" applyFont="1" applyFill="1" applyBorder="1"/>
    <xf numFmtId="0" fontId="51" fillId="0" borderId="18" xfId="0" applyFont="1" applyBorder="1"/>
    <xf numFmtId="0" fontId="55" fillId="35" borderId="19" xfId="0" applyFont="1" applyFill="1" applyBorder="1" applyAlignment="1">
      <alignment horizontal="centerContinuous" vertical="center" wrapText="1"/>
    </xf>
    <xf numFmtId="0" fontId="52" fillId="34" borderId="19" xfId="0" applyFont="1" applyFill="1" applyBorder="1" applyAlignment="1">
      <alignment horizontal="centerContinuous" vertical="center" wrapText="1"/>
    </xf>
    <xf numFmtId="0" fontId="56" fillId="34" borderId="19" xfId="0" applyFont="1" applyFill="1" applyBorder="1" applyAlignment="1">
      <alignment horizontal="center" vertical="center" wrapText="1"/>
    </xf>
    <xf numFmtId="0" fontId="58" fillId="0" borderId="0" xfId="0" applyFont="1"/>
    <xf numFmtId="165" fontId="59" fillId="0" borderId="0" xfId="50" applyNumberFormat="1" applyFont="1" applyBorder="1" applyAlignment="1">
      <alignment horizontal="center" wrapText="1"/>
    </xf>
    <xf numFmtId="0" fontId="51" fillId="0" borderId="16" xfId="0" applyFont="1" applyBorder="1"/>
    <xf numFmtId="0" fontId="50" fillId="0" borderId="18" xfId="0" applyFont="1" applyBorder="1"/>
    <xf numFmtId="0" fontId="51" fillId="0" borderId="10" xfId="0" applyFont="1" applyBorder="1"/>
    <xf numFmtId="0" fontId="51" fillId="0" borderId="11" xfId="0" applyFont="1" applyBorder="1"/>
    <xf numFmtId="0" fontId="51" fillId="0" borderId="12" xfId="0" applyFont="1" applyBorder="1"/>
    <xf numFmtId="7" fontId="50" fillId="0" borderId="0" xfId="54" applyNumberFormat="1" applyFont="1" applyFill="1" applyBorder="1"/>
    <xf numFmtId="7" fontId="50" fillId="0" borderId="16" xfId="54" applyNumberFormat="1" applyFont="1" applyFill="1" applyBorder="1"/>
    <xf numFmtId="49" fontId="54" fillId="0" borderId="0" xfId="0" applyNumberFormat="1" applyFont="1"/>
    <xf numFmtId="49" fontId="54" fillId="0" borderId="11" xfId="0" applyNumberFormat="1" applyFont="1" applyBorder="1"/>
    <xf numFmtId="49" fontId="54" fillId="0" borderId="0" xfId="0" applyNumberFormat="1" applyFont="1" applyAlignment="1">
      <alignment wrapText="1"/>
    </xf>
    <xf numFmtId="49" fontId="54" fillId="0" borderId="11" xfId="0" applyNumberFormat="1" applyFont="1" applyBorder="1" applyAlignment="1">
      <alignment wrapText="1"/>
    </xf>
    <xf numFmtId="0" fontId="60" fillId="0" borderId="0" xfId="0" applyFont="1"/>
    <xf numFmtId="0" fontId="29" fillId="0" borderId="0" xfId="0" applyFont="1" applyAlignment="1">
      <alignment wrapText="1"/>
    </xf>
    <xf numFmtId="0" fontId="55" fillId="0" borderId="0" xfId="0" applyFont="1"/>
    <xf numFmtId="0" fontId="61" fillId="0" borderId="0" xfId="0" applyFont="1"/>
    <xf numFmtId="0" fontId="29" fillId="0" borderId="14" xfId="0" applyFont="1" applyBorder="1"/>
    <xf numFmtId="0" fontId="29" fillId="0" borderId="15" xfId="0" applyFont="1" applyBorder="1"/>
    <xf numFmtId="0" fontId="29" fillId="0" borderId="18" xfId="0" applyFont="1" applyBorder="1"/>
    <xf numFmtId="0" fontId="29" fillId="0" borderId="16" xfId="0" applyFont="1" applyBorder="1"/>
    <xf numFmtId="0" fontId="60" fillId="0" borderId="11" xfId="0" applyFont="1" applyBorder="1"/>
    <xf numFmtId="0" fontId="62" fillId="0" borderId="14" xfId="0" applyFont="1" applyBorder="1" applyAlignment="1">
      <alignment horizontal="right"/>
    </xf>
    <xf numFmtId="0" fontId="57" fillId="0" borderId="0" xfId="0" applyFont="1"/>
    <xf numFmtId="0" fontId="55" fillId="0" borderId="18" xfId="0" applyFont="1" applyBorder="1"/>
    <xf numFmtId="0" fontId="57" fillId="0" borderId="16" xfId="0" applyFont="1" applyBorder="1"/>
    <xf numFmtId="0" fontId="0" fillId="0" borderId="16" xfId="0" applyBorder="1"/>
    <xf numFmtId="0" fontId="0" fillId="0" borderId="18" xfId="0" applyBorder="1"/>
    <xf numFmtId="0" fontId="52" fillId="0" borderId="18" xfId="0" applyFont="1" applyBorder="1"/>
    <xf numFmtId="0" fontId="61" fillId="0" borderId="16" xfId="0" applyFont="1" applyBorder="1"/>
    <xf numFmtId="0" fontId="63" fillId="0" borderId="0" xfId="0" applyFont="1"/>
    <xf numFmtId="0" fontId="55" fillId="33" borderId="0" xfId="0" applyFont="1" applyFill="1"/>
    <xf numFmtId="166" fontId="55" fillId="33" borderId="0" xfId="52" applyNumberFormat="1" applyFont="1" applyFill="1" applyBorder="1"/>
    <xf numFmtId="0" fontId="0" fillId="0" borderId="0" xfId="0" applyAlignment="1" quotePrefix="1">
      <alignment horizontal="center"/>
    </xf>
    <xf numFmtId="2" fontId="0" fillId="0" borderId="0" xfId="0" applyNumberFormat="1" applyAlignment="1">
      <alignment horizontal="center"/>
    </xf>
    <xf numFmtId="0" fontId="0" fillId="0" borderId="10" xfId="0" applyBorder="1"/>
    <xf numFmtId="0" fontId="62" fillId="0" borderId="11" xfId="0" applyFont="1" applyBorder="1" applyAlignment="1">
      <alignment horizontal="right"/>
    </xf>
    <xf numFmtId="0" fontId="62" fillId="0" borderId="11" xfId="0" applyFont="1" applyBorder="1" applyAlignment="1">
      <alignment horizontal="left" indent="3"/>
    </xf>
    <xf numFmtId="0" fontId="0" fillId="0" borderId="11" xfId="0" applyBorder="1"/>
    <xf numFmtId="0" fontId="0" fillId="0" borderId="11" xfId="0" applyBorder="1" applyAlignment="1" quotePrefix="1">
      <alignment horizontal="center"/>
    </xf>
    <xf numFmtId="0" fontId="0" fillId="0" borderId="11" xfId="0" applyBorder="1" applyAlignment="1">
      <alignment horizontal="center"/>
    </xf>
    <xf numFmtId="0" fontId="62" fillId="0" borderId="11" xfId="0" applyFont="1" applyBorder="1" applyAlignment="1">
      <alignment horizontal="center"/>
    </xf>
    <xf numFmtId="2" fontId="62" fillId="0" borderId="12" xfId="0" applyNumberFormat="1" applyFont="1" applyBorder="1" applyAlignment="1">
      <alignment horizontal="right"/>
    </xf>
    <xf numFmtId="0" fontId="55" fillId="0" borderId="13" xfId="0" applyFont="1" applyBorder="1"/>
    <xf numFmtId="0" fontId="28" fillId="0" borderId="14" xfId="0" applyFont="1" applyBorder="1"/>
    <xf numFmtId="0" fontId="28" fillId="0" borderId="14" xfId="0" applyFont="1" applyBorder="1" applyAlignment="1" quotePrefix="1">
      <alignment horizontal="center"/>
    </xf>
    <xf numFmtId="0" fontId="28" fillId="0" borderId="14" xfId="0" applyFont="1" applyBorder="1" applyAlignment="1">
      <alignment horizontal="center"/>
    </xf>
    <xf numFmtId="0" fontId="28" fillId="0" borderId="14" xfId="0" applyFont="1" applyBorder="1" applyAlignment="1" quotePrefix="1">
      <alignment horizontal="left" vertical="top"/>
    </xf>
    <xf numFmtId="0" fontId="55" fillId="33" borderId="14" xfId="0" applyFont="1" applyFill="1" applyBorder="1"/>
    <xf numFmtId="0" fontId="4" fillId="0" borderId="0" xfId="0" applyFont="1" applyAlignment="1">
      <alignment horizontal="center"/>
    </xf>
    <xf numFmtId="0" fontId="4" fillId="0" borderId="0" xfId="0" applyFont="1"/>
    <xf numFmtId="0" fontId="4" fillId="0" borderId="0" xfId="0" applyFont="1" applyAlignment="1">
      <alignment wrapText="1"/>
    </xf>
    <xf numFmtId="1" fontId="4" fillId="0" borderId="0" xfId="0" applyNumberFormat="1" applyFont="1" applyAlignment="1">
      <alignment horizontal="center"/>
    </xf>
    <xf numFmtId="0" fontId="4" fillId="0" borderId="14" xfId="0" applyFont="1" applyBorder="1"/>
    <xf numFmtId="0" fontId="4" fillId="0" borderId="14" xfId="0" applyFont="1" applyBorder="1" applyAlignment="1">
      <alignment horizontal="center"/>
    </xf>
    <xf numFmtId="0" fontId="4" fillId="0" borderId="14" xfId="0" applyFont="1" applyBorder="1" applyAlignment="1">
      <alignment wrapText="1"/>
    </xf>
    <xf numFmtId="1" fontId="4" fillId="0" borderId="14" xfId="0" applyNumberFormat="1" applyFont="1" applyBorder="1" applyAlignment="1">
      <alignment horizontal="center"/>
    </xf>
    <xf numFmtId="0" fontId="64" fillId="0" borderId="15" xfId="0" applyFont="1" applyBorder="1"/>
    <xf numFmtId="0" fontId="4" fillId="0" borderId="18" xfId="0" applyFont="1" applyBorder="1" applyAlignment="1">
      <alignment horizontal="center"/>
    </xf>
    <xf numFmtId="0" fontId="64" fillId="0" borderId="16" xfId="0" applyFont="1" applyBorder="1"/>
    <xf numFmtId="0" fontId="4" fillId="0" borderId="10" xfId="0" applyFont="1" applyBorder="1" applyAlignment="1">
      <alignment horizontal="center"/>
    </xf>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wrapText="1"/>
    </xf>
    <xf numFmtId="1" fontId="4" fillId="0" borderId="11" xfId="0" applyNumberFormat="1" applyFont="1" applyBorder="1" applyAlignment="1">
      <alignment horizontal="center"/>
    </xf>
    <xf numFmtId="2" fontId="4" fillId="0" borderId="11" xfId="0" applyNumberFormat="1" applyFont="1" applyBorder="1"/>
    <xf numFmtId="0" fontId="64" fillId="0" borderId="12" xfId="0" applyFont="1" applyBorder="1"/>
    <xf numFmtId="0" fontId="55" fillId="0" borderId="0" xfId="0" applyFont="1" applyAlignment="1">
      <alignment horizontal="right"/>
    </xf>
    <xf numFmtId="166" fontId="55" fillId="33" borderId="16" xfId="52" applyNumberFormat="1" applyFont="1" applyFill="1" applyBorder="1"/>
    <xf numFmtId="166" fontId="55" fillId="0" borderId="0" xfId="52" applyNumberFormat="1" applyFont="1" applyFill="1" applyBorder="1"/>
    <xf numFmtId="166" fontId="55" fillId="0" borderId="16" xfId="52" applyNumberFormat="1" applyFont="1" applyFill="1" applyBorder="1"/>
    <xf numFmtId="0" fontId="0" fillId="0" borderId="15" xfId="0" applyBorder="1"/>
    <xf numFmtId="0" fontId="0" fillId="0" borderId="12" xfId="0" applyBorder="1"/>
    <xf numFmtId="7" fontId="55" fillId="0" borderId="0" xfId="54" applyNumberFormat="1" applyFont="1" applyFill="1" applyBorder="1"/>
    <xf numFmtId="0" fontId="57" fillId="0" borderId="11" xfId="0" applyFont="1" applyBorder="1"/>
    <xf numFmtId="0" fontId="57" fillId="0" borderId="12" xfId="0" applyFont="1" applyBorder="1"/>
    <xf numFmtId="49" fontId="54" fillId="0" borderId="13" xfId="0" applyNumberFormat="1" applyFont="1" applyBorder="1"/>
    <xf numFmtId="49" fontId="54" fillId="0" borderId="14" xfId="0" applyNumberFormat="1" applyFont="1" applyBorder="1"/>
    <xf numFmtId="49" fontId="54" fillId="0" borderId="14" xfId="0" applyNumberFormat="1" applyFont="1" applyBorder="1" applyAlignment="1">
      <alignment wrapText="1"/>
    </xf>
    <xf numFmtId="49" fontId="54" fillId="0" borderId="15" xfId="0" applyNumberFormat="1" applyFont="1" applyBorder="1"/>
    <xf numFmtId="49" fontId="54" fillId="0" borderId="18" xfId="0" applyNumberFormat="1" applyFont="1" applyBorder="1"/>
    <xf numFmtId="49" fontId="54" fillId="0" borderId="16" xfId="0" applyNumberFormat="1" applyFont="1" applyBorder="1"/>
    <xf numFmtId="49" fontId="54" fillId="0" borderId="10" xfId="0" applyNumberFormat="1" applyFont="1" applyBorder="1"/>
    <xf numFmtId="49" fontId="54" fillId="0" borderId="12" xfId="0" applyNumberFormat="1" applyFont="1" applyBorder="1"/>
    <xf numFmtId="49" fontId="55" fillId="0" borderId="14" xfId="0" applyNumberFormat="1" applyFont="1" applyBorder="1"/>
    <xf numFmtId="49" fontId="55" fillId="0" borderId="0" xfId="0" applyNumberFormat="1" applyFont="1"/>
    <xf numFmtId="0" fontId="29" fillId="0" borderId="14" xfId="0" applyFont="1" applyBorder="1" applyAlignment="1">
      <alignment wrapText="1"/>
    </xf>
    <xf numFmtId="0" fontId="29" fillId="0" borderId="10" xfId="0" applyFont="1" applyBorder="1"/>
    <xf numFmtId="0" fontId="29" fillId="0" borderId="11" xfId="0" applyFont="1" applyBorder="1"/>
    <xf numFmtId="0" fontId="55" fillId="0" borderId="14" xfId="0" applyFont="1" applyBorder="1" applyAlignment="1">
      <alignment horizontal="right" wrapText="1"/>
    </xf>
    <xf numFmtId="0" fontId="55" fillId="0" borderId="14" xfId="0" applyFont="1" applyBorder="1"/>
    <xf numFmtId="0" fontId="54" fillId="0" borderId="15" xfId="0" applyFont="1" applyBorder="1"/>
    <xf numFmtId="0" fontId="55" fillId="0" borderId="0" xfId="0" applyFont="1" applyAlignment="1">
      <alignment horizontal="right" wrapText="1"/>
    </xf>
    <xf numFmtId="0" fontId="54" fillId="0" borderId="16" xfId="0" applyFont="1" applyBorder="1"/>
    <xf numFmtId="0" fontId="54" fillId="0" borderId="11" xfId="0" applyFont="1" applyBorder="1"/>
    <xf numFmtId="0" fontId="55" fillId="0" borderId="11" xfId="0" applyFont="1" applyBorder="1" applyAlignment="1">
      <alignment horizontal="right" wrapText="1"/>
    </xf>
    <xf numFmtId="0" fontId="55" fillId="0" borderId="11" xfId="0" applyFont="1" applyBorder="1"/>
    <xf numFmtId="0" fontId="55" fillId="36" borderId="0" xfId="0" applyFont="1" applyFill="1"/>
    <xf numFmtId="0" fontId="0" fillId="36" borderId="0" xfId="0" applyFill="1"/>
    <xf numFmtId="0" fontId="50" fillId="0" borderId="11" xfId="0" applyFont="1" applyBorder="1"/>
    <xf numFmtId="0" fontId="47" fillId="0" borderId="11" xfId="0" applyFont="1" applyBorder="1"/>
    <xf numFmtId="0" fontId="29" fillId="36" borderId="0" xfId="0" applyFont="1" applyFill="1"/>
    <xf numFmtId="166" fontId="65" fillId="0" borderId="0" xfId="52" applyNumberFormat="1" applyFont="1" applyBorder="1" applyAlignment="1">
      <alignment horizontal="center" vertical="center"/>
    </xf>
    <xf numFmtId="0" fontId="52" fillId="35" borderId="19" xfId="0" applyFont="1" applyFill="1" applyBorder="1" applyAlignment="1">
      <alignment horizontal="center" vertical="center" wrapText="1"/>
    </xf>
    <xf numFmtId="0" fontId="55" fillId="35" borderId="20" xfId="0" applyFont="1" applyFill="1" applyBorder="1" applyAlignment="1">
      <alignment horizontal="center" vertical="center" wrapText="1"/>
    </xf>
    <xf numFmtId="0" fontId="52" fillId="34" borderId="19" xfId="0" applyFont="1" applyFill="1" applyBorder="1" applyAlignment="1">
      <alignment horizontal="center" vertical="center" wrapText="1"/>
    </xf>
    <xf numFmtId="0" fontId="55" fillId="35" borderId="19"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34" borderId="19" xfId="0" applyFont="1" applyFill="1" applyBorder="1" applyAlignment="1">
      <alignment horizontal="center" vertical="center"/>
    </xf>
    <xf numFmtId="0" fontId="52" fillId="33" borderId="19" xfId="0" applyFont="1" applyFill="1" applyBorder="1" applyAlignment="1">
      <alignment horizontal="center" vertical="center" wrapText="1"/>
    </xf>
    <xf numFmtId="166" fontId="55" fillId="0" borderId="16" xfId="54" applyNumberFormat="1" applyFont="1" applyFill="1" applyBorder="1"/>
    <xf numFmtId="0" fontId="52" fillId="35" borderId="20" xfId="0" applyFont="1" applyFill="1" applyBorder="1" applyAlignment="1">
      <alignment vertical="center" wrapText="1"/>
    </xf>
    <xf numFmtId="0" fontId="55" fillId="34" borderId="21" xfId="0" applyFont="1" applyFill="1" applyBorder="1" applyAlignment="1">
      <alignment vertical="center" wrapText="1"/>
    </xf>
    <xf numFmtId="0" fontId="55" fillId="34" borderId="21" xfId="0" applyFont="1" applyFill="1" applyBorder="1" applyAlignment="1">
      <alignment vertical="center"/>
    </xf>
    <xf numFmtId="0" fontId="55" fillId="34" borderId="22" xfId="0" applyFont="1" applyFill="1" applyBorder="1" applyAlignment="1">
      <alignment vertical="center"/>
    </xf>
    <xf numFmtId="0" fontId="55" fillId="34" borderId="23" xfId="0" applyFont="1" applyFill="1" applyBorder="1" applyAlignment="1">
      <alignment vertical="center" wrapText="1"/>
    </xf>
    <xf numFmtId="0" fontId="55" fillId="35" borderId="20" xfId="0" applyFont="1" applyFill="1" applyBorder="1" applyAlignment="1">
      <alignment vertical="center" wrapText="1"/>
    </xf>
    <xf numFmtId="0" fontId="52" fillId="35" borderId="20" xfId="0" applyFont="1" applyFill="1" applyBorder="1" applyAlignment="1">
      <alignment vertical="center"/>
    </xf>
    <xf numFmtId="0" fontId="52" fillId="34" borderId="20" xfId="0" applyFont="1" applyFill="1" applyBorder="1" applyAlignment="1">
      <alignment vertical="center" wrapText="1"/>
    </xf>
    <xf numFmtId="0" fontId="8" fillId="34" borderId="20" xfId="0" applyFont="1" applyFill="1" applyBorder="1" applyAlignment="1">
      <alignment vertical="center" wrapText="1"/>
    </xf>
    <xf numFmtId="0" fontId="55" fillId="34" borderId="20" xfId="0" applyFont="1" applyFill="1" applyBorder="1" applyAlignment="1">
      <alignment vertical="center" wrapText="1"/>
    </xf>
    <xf numFmtId="0" fontId="55" fillId="34" borderId="20" xfId="57" applyFont="1" applyFill="1" applyBorder="1" applyAlignment="1">
      <alignment vertical="center" wrapText="1"/>
      <protection/>
    </xf>
    <xf numFmtId="0" fontId="52" fillId="34" borderId="20" xfId="0" applyFont="1" applyFill="1" applyBorder="1" applyAlignment="1">
      <alignment vertical="center"/>
    </xf>
    <xf numFmtId="0" fontId="55" fillId="34" borderId="20" xfId="0" applyFont="1" applyFill="1" applyBorder="1" applyAlignment="1">
      <alignment vertical="center"/>
    </xf>
    <xf numFmtId="0" fontId="52" fillId="33" borderId="20" xfId="0" applyFont="1" applyFill="1" applyBorder="1" applyAlignment="1">
      <alignment vertical="center" wrapText="1"/>
    </xf>
    <xf numFmtId="0" fontId="52" fillId="33" borderId="20" xfId="0" applyFont="1" applyFill="1" applyBorder="1" applyAlignment="1">
      <alignment vertical="center"/>
    </xf>
    <xf numFmtId="0" fontId="66" fillId="0" borderId="0" xfId="0" applyFont="1"/>
    <xf numFmtId="0" fontId="67" fillId="0" borderId="0" xfId="0" applyFont="1"/>
    <xf numFmtId="0" fontId="67" fillId="36" borderId="0" xfId="0" applyFont="1" applyFill="1"/>
    <xf numFmtId="0" fontId="12" fillId="0" borderId="0" xfId="0" applyFont="1"/>
    <xf numFmtId="166" fontId="55" fillId="33" borderId="14" xfId="52" applyNumberFormat="1" applyFont="1" applyFill="1" applyBorder="1"/>
    <xf numFmtId="4" fontId="54" fillId="0" borderId="11" xfId="0" applyNumberFormat="1" applyFont="1" applyBorder="1"/>
    <xf numFmtId="4" fontId="55" fillId="0" borderId="14" xfId="0" applyNumberFormat="1" applyFont="1" applyBorder="1"/>
    <xf numFmtId="4" fontId="55" fillId="0" borderId="0" xfId="0" applyNumberFormat="1" applyFont="1"/>
    <xf numFmtId="0" fontId="54" fillId="0" borderId="0" xfId="0" applyFont="1" applyAlignment="1">
      <alignment horizontal="right"/>
    </xf>
    <xf numFmtId="0" fontId="67" fillId="36" borderId="11" xfId="0" applyFont="1" applyFill="1" applyBorder="1"/>
    <xf numFmtId="0" fontId="12" fillId="0" borderId="11" xfId="0" applyFont="1" applyBorder="1"/>
    <xf numFmtId="0" fontId="67" fillId="0" borderId="11" xfId="0" applyFont="1" applyBorder="1"/>
    <xf numFmtId="0" fontId="68" fillId="0" borderId="11" xfId="0" applyFont="1" applyBorder="1"/>
    <xf numFmtId="0" fontId="28" fillId="33" borderId="0" xfId="0" applyFont="1" applyFill="1"/>
    <xf numFmtId="4" fontId="28" fillId="33" borderId="0" xfId="0" applyNumberFormat="1" applyFont="1" applyFill="1"/>
    <xf numFmtId="166" fontId="55" fillId="33" borderId="15" xfId="52" applyNumberFormat="1" applyFont="1" applyFill="1" applyBorder="1" applyAlignment="1">
      <alignment horizontal="right"/>
    </xf>
    <xf numFmtId="0" fontId="55" fillId="33" borderId="12" xfId="0" applyFont="1" applyFill="1" applyBorder="1"/>
    <xf numFmtId="0" fontId="28" fillId="37" borderId="0" xfId="28" applyFont="1" applyFill="1" applyAlignment="1">
      <alignment horizontal="center" vertical="center"/>
    </xf>
    <xf numFmtId="0" fontId="29" fillId="0" borderId="0" xfId="0" applyFont="1" applyAlignment="1">
      <alignment vertical="center" wrapText="1"/>
    </xf>
    <xf numFmtId="0" fontId="29" fillId="0" borderId="0" xfId="0" applyFont="1" applyAlignment="1">
      <alignment horizontal="center" vertical="center" wrapText="1"/>
    </xf>
    <xf numFmtId="165" fontId="29" fillId="0" borderId="0" xfId="0" applyNumberFormat="1" applyFont="1" applyAlignment="1">
      <alignment horizontal="center" vertical="center" wrapText="1"/>
    </xf>
    <xf numFmtId="167" fontId="29" fillId="0" borderId="0" xfId="0" applyNumberFormat="1" applyFont="1" applyAlignment="1">
      <alignment horizontal="center" vertical="center" wrapText="1"/>
    </xf>
    <xf numFmtId="0" fontId="0" fillId="33" borderId="0" xfId="0" applyFill="1"/>
    <xf numFmtId="166" fontId="0" fillId="33" borderId="0" xfId="52" applyNumberFormat="1" applyFont="1" applyFill="1" applyBorder="1"/>
    <xf numFmtId="168" fontId="55" fillId="33" borderId="0" xfId="52" applyNumberFormat="1" applyFont="1" applyFill="1" applyBorder="1"/>
    <xf numFmtId="0" fontId="55" fillId="0" borderId="18" xfId="0" applyFont="1" applyBorder="1" applyAlignment="1">
      <alignment horizontal="right"/>
    </xf>
    <xf numFmtId="166" fontId="55" fillId="33" borderId="0" xfId="52" applyNumberFormat="1" applyFont="1" applyFill="1" applyBorder="1" applyAlignment="1">
      <alignment horizontal="left"/>
    </xf>
    <xf numFmtId="0" fontId="33" fillId="0" borderId="14" xfId="0" applyFont="1" applyBorder="1" applyAlignment="1">
      <alignment horizontal="center"/>
    </xf>
    <xf numFmtId="0" fontId="49" fillId="33" borderId="0" xfId="0" applyFont="1" applyFill="1" applyAlignment="1">
      <alignment horizontal="right"/>
    </xf>
    <xf numFmtId="0" fontId="69" fillId="0" borderId="0" xfId="0" applyFont="1"/>
    <xf numFmtId="0" fontId="70" fillId="33" borderId="0" xfId="0" applyFont="1" applyFill="1"/>
    <xf numFmtId="0" fontId="49" fillId="33" borderId="14" xfId="0" applyFont="1" applyFill="1" applyBorder="1" applyAlignment="1">
      <alignment horizontal="right"/>
    </xf>
    <xf numFmtId="0" fontId="49" fillId="0" borderId="0" xfId="0" applyFont="1" applyAlignment="1">
      <alignment horizontal="right"/>
    </xf>
    <xf numFmtId="0" fontId="15" fillId="38" borderId="0" xfId="0" applyFont="1" applyFill="1" applyAlignment="1">
      <alignment horizontal="right" vertical="center"/>
    </xf>
    <xf numFmtId="168" fontId="0" fillId="33" borderId="0" xfId="52" applyNumberFormat="1" applyFont="1" applyFill="1" applyBorder="1"/>
    <xf numFmtId="0" fontId="49" fillId="33" borderId="16" xfId="0" applyFont="1" applyFill="1" applyBorder="1" applyAlignment="1">
      <alignment horizontal="right"/>
    </xf>
    <xf numFmtId="1" fontId="0" fillId="0" borderId="0" xfId="0" applyNumberFormat="1"/>
    <xf numFmtId="0" fontId="29" fillId="0" borderId="14" xfId="0" applyFont="1" applyBorder="1" applyAlignment="1">
      <alignment horizontal="center" vertical="center"/>
    </xf>
    <xf numFmtId="166" fontId="0" fillId="0" borderId="0" xfId="52" applyNumberFormat="1" applyFont="1" applyFill="1" applyBorder="1"/>
    <xf numFmtId="168" fontId="0" fillId="33" borderId="0" xfId="52" applyNumberFormat="1" applyFont="1" applyFill="1" applyBorder="1" quotePrefix="1"/>
    <xf numFmtId="168" fontId="0" fillId="33" borderId="0" xfId="52" applyNumberFormat="1" applyFont="1" applyFill="1" applyBorder="1" applyProtection="1">
      <protection hidden="1"/>
    </xf>
    <xf numFmtId="0" fontId="49" fillId="33" borderId="0" xfId="0" applyFont="1" applyFill="1" applyProtection="1">
      <protection hidden="1"/>
    </xf>
    <xf numFmtId="49" fontId="29" fillId="0" borderId="14" xfId="0" applyNumberFormat="1" applyFont="1" applyBorder="1" applyAlignment="1">
      <alignment vertical="center" wrapText="1"/>
    </xf>
    <xf numFmtId="49" fontId="29" fillId="0" borderId="14" xfId="0" applyNumberFormat="1" applyFont="1" applyBorder="1" applyAlignment="1">
      <alignment wrapText="1"/>
    </xf>
    <xf numFmtId="4" fontId="29" fillId="0" borderId="14" xfId="0" applyNumberFormat="1" applyFont="1" applyBorder="1" applyAlignment="1">
      <alignment vertical="center" wrapText="1"/>
    </xf>
    <xf numFmtId="2" fontId="29" fillId="0" borderId="14" xfId="52" applyNumberFormat="1" applyFont="1" applyFill="1" applyBorder="1" applyAlignment="1">
      <alignment vertical="center" wrapText="1"/>
    </xf>
    <xf numFmtId="0" fontId="29" fillId="0" borderId="14" xfId="0" applyFont="1" applyBorder="1" applyAlignment="1">
      <alignment horizontal="center" vertical="center" wrapText="1"/>
    </xf>
    <xf numFmtId="0" fontId="29" fillId="0" borderId="14" xfId="0" applyFont="1" applyBorder="1" applyAlignment="1">
      <alignment vertical="center" wrapText="1"/>
    </xf>
    <xf numFmtId="0" fontId="29" fillId="0" borderId="14" xfId="0" applyFont="1" applyBorder="1" applyAlignment="1">
      <alignment vertical="center"/>
    </xf>
    <xf numFmtId="0" fontId="52" fillId="34" borderId="19" xfId="0" applyFont="1" applyFill="1" applyBorder="1" applyAlignment="1">
      <alignment horizontal="center" vertical="center"/>
    </xf>
    <xf numFmtId="2" fontId="4" fillId="0" borderId="0" xfId="0" applyNumberFormat="1" applyFont="1"/>
    <xf numFmtId="0" fontId="64" fillId="0" borderId="0" xfId="0" applyFont="1"/>
    <xf numFmtId="0" fontId="50" fillId="36" borderId="0" xfId="0" applyFont="1" applyFill="1" applyAlignment="1">
      <alignment vertical="top"/>
    </xf>
    <xf numFmtId="49" fontId="29" fillId="0" borderId="0" xfId="0" applyNumberFormat="1" applyFont="1" applyAlignment="1">
      <alignment vertical="center" wrapText="1"/>
    </xf>
    <xf numFmtId="1" fontId="57" fillId="0" borderId="19" xfId="0" applyNumberFormat="1" applyFont="1" applyBorder="1" applyAlignment="1">
      <alignment wrapText="1"/>
    </xf>
    <xf numFmtId="1" fontId="57" fillId="0" borderId="19" xfId="0" applyNumberFormat="1" applyFont="1" applyBorder="1" applyAlignment="1">
      <alignment horizontal="left"/>
    </xf>
    <xf numFmtId="1" fontId="57" fillId="0" borderId="19" xfId="0" applyNumberFormat="1" applyFont="1" applyBorder="1" applyAlignment="1">
      <alignment vertical="center" wrapText="1"/>
    </xf>
    <xf numFmtId="1" fontId="57" fillId="0" borderId="19" xfId="0" applyNumberFormat="1" applyFont="1" applyBorder="1" applyAlignment="1">
      <alignment horizontal="center"/>
    </xf>
    <xf numFmtId="0" fontId="57" fillId="0" borderId="19" xfId="0" applyFont="1" applyBorder="1" applyAlignment="1">
      <alignment horizontal="center"/>
    </xf>
    <xf numFmtId="0" fontId="57" fillId="0" borderId="24" xfId="0" applyFont="1" applyBorder="1" applyAlignment="1">
      <alignment horizontal="center" vertical="center" wrapText="1"/>
    </xf>
    <xf numFmtId="165" fontId="57" fillId="0" borderId="24" xfId="0" applyNumberFormat="1" applyFont="1" applyBorder="1" applyAlignment="1">
      <alignment horizontal="center" vertical="center" wrapText="1"/>
    </xf>
    <xf numFmtId="1" fontId="57" fillId="0" borderId="24" xfId="0" applyNumberFormat="1" applyFont="1" applyBorder="1" applyAlignment="1">
      <alignment horizontal="center" vertical="center" wrapText="1"/>
    </xf>
    <xf numFmtId="1" fontId="57" fillId="0" borderId="24" xfId="0" applyNumberFormat="1" applyFont="1" applyBorder="1" applyAlignment="1">
      <alignment vertical="center" wrapText="1"/>
    </xf>
    <xf numFmtId="167" fontId="57" fillId="0" borderId="24" xfId="0" applyNumberFormat="1" applyFont="1" applyBorder="1" applyAlignment="1">
      <alignment horizontal="center" vertical="center" wrapText="1"/>
    </xf>
    <xf numFmtId="0" fontId="57" fillId="0" borderId="25" xfId="0" applyFont="1" applyBorder="1" applyAlignment="1">
      <alignment horizontal="center" vertical="center" wrapText="1"/>
    </xf>
    <xf numFmtId="43" fontId="57" fillId="0" borderId="19" xfId="52" applyFont="1" applyFill="1" applyBorder="1" applyAlignment="1">
      <alignment horizontal="right"/>
    </xf>
    <xf numFmtId="11" fontId="29" fillId="0" borderId="14" xfId="0" applyNumberFormat="1" applyFont="1" applyBorder="1" applyAlignment="1">
      <alignment vertical="center" wrapText="1"/>
    </xf>
    <xf numFmtId="1" fontId="55" fillId="0" borderId="0" xfId="52" applyNumberFormat="1" applyFont="1" applyBorder="1" applyAlignment="1" applyProtection="1">
      <alignment horizontal="center" vertical="center"/>
      <protection hidden="1"/>
    </xf>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14" xfId="0" applyFont="1" applyBorder="1" applyAlignment="1">
      <alignment wrapText="1"/>
    </xf>
    <xf numFmtId="49" fontId="29" fillId="0" borderId="0" xfId="0" applyNumberFormat="1" applyFont="1" applyAlignment="1">
      <alignment horizontal="center" vertical="center" wrapText="1"/>
    </xf>
    <xf numFmtId="0" fontId="29" fillId="0" borderId="14" xfId="0" applyFont="1" applyBorder="1" applyAlignment="1">
      <alignment vertical="center"/>
    </xf>
    <xf numFmtId="0" fontId="33" fillId="0" borderId="14" xfId="0" applyFont="1" applyBorder="1" applyAlignment="1">
      <alignment horizontal="center"/>
    </xf>
    <xf numFmtId="0" fontId="29" fillId="0" borderId="0" xfId="0" applyFont="1" applyAlignment="1">
      <alignment horizontal="center" vertical="center" wrapText="1"/>
    </xf>
    <xf numFmtId="165" fontId="29" fillId="0" borderId="0" xfId="0" applyNumberFormat="1" applyFont="1" applyAlignment="1">
      <alignment horizontal="center" vertical="center" wrapText="1"/>
    </xf>
    <xf numFmtId="167" fontId="29" fillId="0" borderId="0" xfId="0" applyNumberFormat="1" applyFont="1" applyAlignment="1">
      <alignment horizontal="center" vertical="center" wrapText="1"/>
    </xf>
    <xf numFmtId="0" fontId="74" fillId="0" borderId="0" xfId="0" applyFont="1" applyAlignment="1" applyProtection="1">
      <alignment horizontal="left"/>
      <protection hidden="1"/>
    </xf>
    <xf numFmtId="165" fontId="75" fillId="0" borderId="0" xfId="50" applyNumberFormat="1" applyFont="1" applyBorder="1" applyAlignment="1">
      <alignment horizontal="center" wrapText="1"/>
    </xf>
    <xf numFmtId="165" fontId="75" fillId="0" borderId="26" xfId="50" applyNumberFormat="1" applyFont="1" applyBorder="1" applyAlignment="1">
      <alignment horizontal="center" wrapText="1"/>
    </xf>
    <xf numFmtId="165" fontId="75" fillId="0" borderId="27" xfId="50" applyNumberFormat="1" applyFont="1" applyBorder="1" applyAlignment="1">
      <alignment horizontal="center" wrapText="1"/>
    </xf>
    <xf numFmtId="43" fontId="55" fillId="0" borderId="0" xfId="52" applyFont="1" applyBorder="1" applyAlignment="1" applyProtection="1">
      <alignment horizontal="center" vertical="center"/>
      <protection hidden="1"/>
    </xf>
    <xf numFmtId="0" fontId="55" fillId="0" borderId="15" xfId="0" applyFont="1" applyBorder="1"/>
    <xf numFmtId="0" fontId="55" fillId="0" borderId="18" xfId="0" applyFont="1" applyBorder="1" applyAlignment="1">
      <alignment horizontal="center"/>
    </xf>
    <xf numFmtId="0" fontId="55" fillId="0" borderId="0" xfId="0" applyFont="1" applyAlignment="1">
      <alignment horizontal="center"/>
    </xf>
    <xf numFmtId="0" fontId="55" fillId="0" borderId="16" xfId="0" applyFont="1" applyBorder="1" applyAlignment="1">
      <alignment horizontal="center"/>
    </xf>
    <xf numFmtId="0" fontId="57" fillId="0" borderId="14" xfId="0" applyFont="1" applyBorder="1" applyAlignment="1">
      <alignment horizontal="center" vertical="center"/>
    </xf>
    <xf numFmtId="2" fontId="29" fillId="0" borderId="14" xfId="0" applyNumberFormat="1" applyFont="1" applyBorder="1" applyAlignment="1">
      <alignment vertical="center" wrapText="1"/>
    </xf>
    <xf numFmtId="0" fontId="57" fillId="0" borderId="0" xfId="0" applyFont="1" applyAlignment="1">
      <alignment vertical="center" wrapText="1"/>
    </xf>
    <xf numFmtId="0" fontId="29" fillId="0" borderId="0" xfId="0" applyFont="1" applyAlignment="1">
      <alignment vertical="center" wrapText="1"/>
    </xf>
    <xf numFmtId="0" fontId="29" fillId="0" borderId="0" xfId="0" applyFont="1" applyAlignment="1">
      <alignment wrapText="1"/>
    </xf>
    <xf numFmtId="0" fontId="29" fillId="0" borderId="16" xfId="0" applyFont="1" applyBorder="1" applyAlignment="1">
      <alignment vertical="center" wrapText="1"/>
    </xf>
    <xf numFmtId="0" fontId="57" fillId="0" borderId="14" xfId="0" applyFont="1" applyBorder="1" applyAlignment="1">
      <alignment horizontal="center" vertical="center"/>
    </xf>
    <xf numFmtId="2" fontId="29" fillId="0" borderId="14" xfId="0" applyNumberFormat="1" applyFont="1" applyBorder="1" applyAlignment="1">
      <alignment vertical="center" wrapText="1"/>
    </xf>
    <xf numFmtId="0" fontId="28" fillId="0" borderId="28" xfId="0" applyFont="1" applyBorder="1" applyAlignment="1">
      <alignment horizontal="right" vertical="center"/>
    </xf>
    <xf numFmtId="0" fontId="0" fillId="0" borderId="25" xfId="0" applyBorder="1"/>
    <xf numFmtId="0" fontId="0" fillId="0" borderId="24" xfId="0" applyBorder="1"/>
    <xf numFmtId="0" fontId="28" fillId="0" borderId="20" xfId="0" applyFont="1" applyBorder="1"/>
    <xf numFmtId="0" fontId="0" fillId="0" borderId="13" xfId="0" applyBorder="1"/>
    <xf numFmtId="0" fontId="0" fillId="0" borderId="14" xfId="0" applyBorder="1"/>
    <xf numFmtId="0" fontId="28" fillId="0" borderId="29" xfId="0" applyFont="1" applyBorder="1"/>
    <xf numFmtId="0" fontId="28" fillId="38" borderId="19" xfId="0" applyFont="1" applyFill="1" applyBorder="1" applyAlignment="1">
      <alignment horizontal="center" vertical="center"/>
    </xf>
    <xf numFmtId="0" fontId="28" fillId="38" borderId="19" xfId="0" applyFont="1" applyFill="1" applyBorder="1" applyAlignment="1">
      <alignment horizontal="center" vertical="center" wrapText="1"/>
    </xf>
    <xf numFmtId="0" fontId="0" fillId="34" borderId="19" xfId="0" applyFill="1" applyBorder="1" applyAlignment="1">
      <alignment wrapText="1"/>
    </xf>
    <xf numFmtId="0" fontId="0" fillId="34" borderId="19" xfId="0" applyFill="1" applyBorder="1" applyAlignment="1">
      <alignment horizontal="left" vertical="center"/>
    </xf>
    <xf numFmtId="0" fontId="0" fillId="34" borderId="19" xfId="0" applyFill="1" applyBorder="1" applyAlignment="1">
      <alignment vertical="center"/>
    </xf>
    <xf numFmtId="166" fontId="51" fillId="0" borderId="0" xfId="0" applyNumberFormat="1" applyFont="1"/>
    <xf numFmtId="0" fontId="54" fillId="0" borderId="0" xfId="0" applyFont="1" applyAlignment="1">
      <alignment horizontal="left"/>
    </xf>
    <xf numFmtId="49" fontId="54" fillId="0" borderId="0" xfId="0" applyNumberFormat="1" applyFont="1" applyAlignment="1">
      <alignment horizontal="left"/>
    </xf>
    <xf numFmtId="49" fontId="54" fillId="0" borderId="0" xfId="0" applyNumberFormat="1" applyFont="1" applyAlignment="1">
      <alignment horizontal="left" wrapText="1"/>
    </xf>
    <xf numFmtId="4" fontId="54" fillId="0" borderId="0" xfId="0" applyNumberFormat="1" applyFont="1" applyAlignment="1">
      <alignment horizontal="left"/>
    </xf>
    <xf numFmtId="0" fontId="54" fillId="0" borderId="14" xfId="0" applyFont="1" applyBorder="1" applyAlignment="1">
      <alignment horizontal="left" wrapText="1"/>
    </xf>
    <xf numFmtId="0" fontId="49" fillId="36" borderId="13" xfId="0" applyFont="1" applyFill="1" applyBorder="1"/>
    <xf numFmtId="0" fontId="49" fillId="36" borderId="14" xfId="0" applyFont="1" applyFill="1" applyBorder="1"/>
    <xf numFmtId="0" fontId="49" fillId="36" borderId="15" xfId="0" applyFont="1" applyFill="1" applyBorder="1"/>
    <xf numFmtId="0" fontId="48" fillId="36" borderId="0" xfId="0" applyFont="1" applyFill="1"/>
    <xf numFmtId="0" fontId="49" fillId="36" borderId="0" xfId="0" applyFont="1" applyFill="1"/>
    <xf numFmtId="0" fontId="49" fillId="36" borderId="0" xfId="0" applyFont="1" applyFill="1" applyAlignment="1">
      <alignment horizontal="right"/>
    </xf>
    <xf numFmtId="0" fontId="49" fillId="36" borderId="16" xfId="0" applyFont="1" applyFill="1" applyBorder="1"/>
    <xf numFmtId="0" fontId="29" fillId="36" borderId="10" xfId="0" applyFont="1" applyFill="1" applyBorder="1"/>
    <xf numFmtId="0" fontId="29" fillId="36" borderId="11" xfId="0" applyFont="1" applyFill="1" applyBorder="1"/>
    <xf numFmtId="0" fontId="47" fillId="36" borderId="11" xfId="0" applyFont="1" applyFill="1" applyBorder="1"/>
    <xf numFmtId="0" fontId="47" fillId="36" borderId="12" xfId="0" applyFont="1" applyFill="1" applyBorder="1" applyAlignment="1">
      <alignment horizontal="right"/>
    </xf>
    <xf numFmtId="0" fontId="34" fillId="36" borderId="0" xfId="0" applyFont="1" applyFill="1"/>
    <xf numFmtId="0" fontId="32" fillId="36" borderId="0" xfId="0" applyFont="1" applyFill="1"/>
    <xf numFmtId="0" fontId="52" fillId="36" borderId="19" xfId="0" applyFont="1" applyFill="1" applyBorder="1" applyAlignment="1">
      <alignment horizontal="center" vertical="center" wrapText="1"/>
    </xf>
    <xf numFmtId="0" fontId="29" fillId="36" borderId="0" xfId="0" applyFont="1" applyFill="1" applyAlignment="1">
      <alignment wrapText="1"/>
    </xf>
    <xf numFmtId="0" fontId="55" fillId="36" borderId="20" xfId="0" applyFont="1" applyFill="1" applyBorder="1" applyAlignment="1">
      <alignment vertical="center" wrapText="1"/>
    </xf>
    <xf numFmtId="0" fontId="55" fillId="36" borderId="20" xfId="0" applyFont="1" applyFill="1" applyBorder="1" applyAlignment="1">
      <alignment vertical="center"/>
    </xf>
    <xf numFmtId="0" fontId="52" fillId="36" borderId="20" xfId="0" applyFont="1" applyFill="1" applyBorder="1" applyAlignment="1">
      <alignment vertical="center" wrapText="1"/>
    </xf>
    <xf numFmtId="0" fontId="51" fillId="36" borderId="0" xfId="0" applyFont="1" applyFill="1"/>
    <xf numFmtId="0" fontId="54" fillId="36" borderId="0" xfId="0" applyFont="1" applyFill="1" applyAlignment="1">
      <alignment horizontal="left"/>
    </xf>
    <xf numFmtId="0" fontId="55" fillId="36" borderId="18" xfId="0" applyFont="1" applyFill="1" applyBorder="1" applyAlignment="1">
      <alignment horizontal="right"/>
    </xf>
    <xf numFmtId="0" fontId="50" fillId="36" borderId="0" xfId="0" applyFont="1" applyFill="1"/>
    <xf numFmtId="166" fontId="55" fillId="36" borderId="16" xfId="52" applyNumberFormat="1" applyFont="1" applyFill="1" applyBorder="1"/>
    <xf numFmtId="0" fontId="51" fillId="36" borderId="10" xfId="0" applyFont="1" applyFill="1" applyBorder="1"/>
    <xf numFmtId="0" fontId="51" fillId="36" borderId="11" xfId="0" applyFont="1" applyFill="1" applyBorder="1"/>
    <xf numFmtId="4" fontId="51" fillId="36" borderId="12" xfId="0" applyNumberFormat="1" applyFont="1" applyFill="1" applyBorder="1"/>
    <xf numFmtId="0" fontId="52" fillId="36" borderId="0" xfId="0" applyFont="1" applyFill="1"/>
    <xf numFmtId="165" fontId="54" fillId="0" borderId="0" xfId="0" applyNumberFormat="1" applyFont="1" applyAlignment="1">
      <alignment horizontal="left" vertical="center" wrapText="1"/>
    </xf>
    <xf numFmtId="167" fontId="54" fillId="0" borderId="0" xfId="0" applyNumberFormat="1" applyFont="1" applyAlignment="1">
      <alignment horizontal="left" vertical="center" wrapText="1"/>
    </xf>
    <xf numFmtId="0" fontId="54" fillId="0" borderId="0" xfId="0" applyFont="1" applyAlignment="1">
      <alignment horizontal="left" vertical="center"/>
    </xf>
    <xf numFmtId="49" fontId="54" fillId="0" borderId="0" xfId="0" applyNumberFormat="1" applyFont="1" applyAlignment="1">
      <alignment horizontal="left" vertical="center" wrapText="1"/>
    </xf>
    <xf numFmtId="0" fontId="54" fillId="36" borderId="13" xfId="0" applyFont="1" applyFill="1" applyBorder="1" applyAlignment="1">
      <alignment horizontal="left" vertical="center"/>
    </xf>
    <xf numFmtId="0" fontId="54" fillId="36" borderId="14" xfId="0" applyFont="1" applyFill="1" applyBorder="1" applyAlignment="1">
      <alignment horizontal="left" vertical="center"/>
    </xf>
    <xf numFmtId="0" fontId="54" fillId="36" borderId="14" xfId="0" applyFont="1" applyFill="1" applyBorder="1" applyAlignment="1">
      <alignment horizontal="left" vertical="center" wrapText="1"/>
    </xf>
    <xf numFmtId="4" fontId="54" fillId="36" borderId="14" xfId="0" applyNumberFormat="1" applyFont="1" applyFill="1" applyBorder="1" applyAlignment="1">
      <alignment horizontal="left" vertical="center"/>
    </xf>
    <xf numFmtId="4" fontId="54" fillId="36" borderId="15" xfId="0" applyNumberFormat="1" applyFont="1" applyFill="1" applyBorder="1" applyAlignment="1">
      <alignment horizontal="left" vertical="center"/>
    </xf>
    <xf numFmtId="0" fontId="54" fillId="0" borderId="19" xfId="0" applyFont="1" applyBorder="1" applyAlignment="1">
      <alignment horizontal="left" vertical="center" wrapText="1"/>
    </xf>
    <xf numFmtId="4" fontId="54" fillId="0" borderId="19" xfId="0" applyNumberFormat="1" applyFont="1" applyBorder="1" applyAlignment="1">
      <alignment horizontal="left" vertical="center" wrapText="1"/>
    </xf>
    <xf numFmtId="2" fontId="54" fillId="0" borderId="0" xfId="0" applyNumberFormat="1" applyFont="1"/>
    <xf numFmtId="0" fontId="54" fillId="36" borderId="0" xfId="0" applyFont="1" applyFill="1" applyAlignment="1" quotePrefix="1">
      <alignment horizontal="left"/>
    </xf>
    <xf numFmtId="2" fontId="0" fillId="0" borderId="0" xfId="0" applyNumberFormat="1"/>
    <xf numFmtId="165" fontId="70" fillId="0" borderId="30" xfId="50" applyNumberFormat="1" applyFont="1" applyBorder="1" applyAlignment="1" applyProtection="1">
      <alignment horizontal="left" vertical="center" wrapText="1"/>
      <protection/>
    </xf>
    <xf numFmtId="0" fontId="71" fillId="38" borderId="0" xfId="0" applyFont="1" applyFill="1" applyAlignment="1">
      <alignment horizontal="center" wrapText="1"/>
    </xf>
    <xf numFmtId="0" fontId="73" fillId="38" borderId="0" xfId="0" applyFont="1" applyFill="1" applyAlignment="1">
      <alignment horizontal="center" vertical="center" wrapText="1"/>
    </xf>
    <xf numFmtId="165" fontId="70" fillId="0" borderId="31" xfId="50" applyNumberFormat="1" applyFont="1" applyBorder="1" applyAlignment="1" applyProtection="1">
      <alignment horizontal="left" vertical="center"/>
      <protection/>
    </xf>
    <xf numFmtId="0" fontId="55" fillId="0" borderId="13" xfId="0" applyFont="1" applyBorder="1" applyAlignment="1">
      <alignment horizontal="center"/>
    </xf>
    <xf numFmtId="0" fontId="55" fillId="0" borderId="14" xfId="0" applyFont="1" applyBorder="1" applyAlignment="1">
      <alignment horizontal="center"/>
    </xf>
    <xf numFmtId="0" fontId="55" fillId="0" borderId="15" xfId="0" applyFont="1" applyBorder="1" applyAlignment="1">
      <alignment horizontal="center"/>
    </xf>
    <xf numFmtId="14" fontId="55" fillId="0" borderId="10" xfId="0" applyNumberFormat="1" applyFont="1" applyBorder="1" applyAlignment="1" applyProtection="1">
      <alignment horizontal="center"/>
      <protection locked="0"/>
    </xf>
    <xf numFmtId="0" fontId="55" fillId="0" borderId="11" xfId="0" applyFont="1" applyBorder="1" applyAlignment="1" applyProtection="1">
      <alignment horizontal="center"/>
      <protection locked="0"/>
    </xf>
    <xf numFmtId="0" fontId="55" fillId="0" borderId="12" xfId="0" applyFont="1" applyBorder="1" applyAlignment="1" applyProtection="1">
      <alignment horizontal="center"/>
      <protection locked="0"/>
    </xf>
    <xf numFmtId="0" fontId="55" fillId="0" borderId="10" xfId="0" applyFont="1" applyBorder="1" applyAlignment="1">
      <alignment horizontal="center"/>
    </xf>
    <xf numFmtId="0" fontId="55" fillId="0" borderId="11" xfId="0" applyFont="1" applyBorder="1" applyAlignment="1">
      <alignment horizontal="center"/>
    </xf>
    <xf numFmtId="0" fontId="55" fillId="0" borderId="12" xfId="0" applyFont="1" applyBorder="1" applyAlignment="1">
      <alignment horizontal="center"/>
    </xf>
    <xf numFmtId="165" fontId="70" fillId="0" borderId="31" xfId="50" applyNumberFormat="1" applyFont="1" applyBorder="1" applyAlignment="1" applyProtection="1">
      <alignment horizontal="left" vertical="center" wrapText="1"/>
      <protection/>
    </xf>
    <xf numFmtId="0" fontId="55" fillId="0" borderId="10" xfId="0" applyFont="1" applyBorder="1" applyAlignment="1" applyProtection="1">
      <alignment horizontal="center"/>
      <protection locked="0"/>
    </xf>
    <xf numFmtId="0" fontId="70" fillId="33" borderId="18" xfId="0" applyFont="1" applyFill="1" applyBorder="1" applyAlignment="1" applyProtection="1">
      <alignment horizontal="left"/>
      <protection hidden="1"/>
    </xf>
    <xf numFmtId="0" fontId="70" fillId="33" borderId="0" xfId="0" applyFont="1" applyFill="1" applyAlignment="1" applyProtection="1">
      <alignment horizontal="left"/>
      <protection hidden="1"/>
    </xf>
    <xf numFmtId="0" fontId="52" fillId="35" borderId="19" xfId="0" applyFont="1" applyFill="1" applyBorder="1" applyAlignment="1">
      <alignment horizontal="center" vertical="center"/>
    </xf>
    <xf numFmtId="0" fontId="52" fillId="35" borderId="19" xfId="0" applyFont="1" applyFill="1" applyBorder="1" applyAlignment="1">
      <alignment horizontal="center" vertical="center" wrapText="1"/>
    </xf>
    <xf numFmtId="0" fontId="55" fillId="0" borderId="0" xfId="0" applyFont="1" applyAlignment="1">
      <alignment horizontal="center"/>
    </xf>
    <xf numFmtId="0" fontId="55" fillId="0" borderId="0" xfId="0" applyFont="1" applyAlignment="1">
      <alignment horizontal="right"/>
    </xf>
    <xf numFmtId="0" fontId="49" fillId="33" borderId="18" xfId="0" applyFont="1" applyFill="1" applyBorder="1" applyAlignment="1">
      <alignment horizontal="left"/>
    </xf>
    <xf numFmtId="0" fontId="49" fillId="33" borderId="0" xfId="0" applyFont="1" applyFill="1" applyAlignment="1">
      <alignment horizontal="left"/>
    </xf>
    <xf numFmtId="0" fontId="52" fillId="35" borderId="28" xfId="0" applyFont="1" applyFill="1" applyBorder="1" applyAlignment="1">
      <alignment horizontal="center" vertical="center" wrapText="1"/>
    </xf>
    <xf numFmtId="0" fontId="52" fillId="35" borderId="24" xfId="0" applyFont="1" applyFill="1" applyBorder="1" applyAlignment="1">
      <alignment horizontal="center" vertical="center" wrapText="1"/>
    </xf>
    <xf numFmtId="0" fontId="55" fillId="34" borderId="32" xfId="0" applyFont="1" applyFill="1" applyBorder="1" applyAlignment="1">
      <alignment horizontal="center" vertical="center"/>
    </xf>
    <xf numFmtId="0" fontId="55" fillId="34" borderId="33" xfId="0" applyFont="1" applyFill="1" applyBorder="1" applyAlignment="1">
      <alignment horizontal="center" vertical="center"/>
    </xf>
    <xf numFmtId="0" fontId="55" fillId="34" borderId="34" xfId="0" applyFont="1" applyFill="1" applyBorder="1" applyAlignment="1">
      <alignment horizontal="center"/>
    </xf>
    <xf numFmtId="0" fontId="55" fillId="34" borderId="35" xfId="0" applyFont="1" applyFill="1" applyBorder="1" applyAlignment="1">
      <alignment horizontal="center"/>
    </xf>
    <xf numFmtId="0" fontId="55" fillId="34" borderId="36" xfId="0" applyFont="1" applyFill="1" applyBorder="1" applyAlignment="1">
      <alignment horizontal="center"/>
    </xf>
    <xf numFmtId="0" fontId="55" fillId="34" borderId="23" xfId="0" applyFont="1" applyFill="1" applyBorder="1" applyAlignment="1">
      <alignment horizontal="center" vertical="center" wrapText="1"/>
    </xf>
    <xf numFmtId="0" fontId="55" fillId="34" borderId="37"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37" xfId="0" applyFont="1" applyFill="1" applyBorder="1" applyAlignment="1">
      <alignment horizontal="center" vertical="center" wrapText="1"/>
    </xf>
    <xf numFmtId="0" fontId="55" fillId="34" borderId="38" xfId="0" applyFont="1" applyFill="1" applyBorder="1" applyAlignment="1">
      <alignment horizontal="center"/>
    </xf>
    <xf numFmtId="0" fontId="52" fillId="36" borderId="19" xfId="0" applyFont="1" applyFill="1" applyBorder="1" applyAlignment="1">
      <alignment horizontal="center" vertical="center" wrapText="1"/>
    </xf>
    <xf numFmtId="0" fontId="52" fillId="36" borderId="19" xfId="0" applyFont="1" applyFill="1" applyBorder="1" applyAlignment="1">
      <alignment horizontal="center" vertical="center"/>
    </xf>
    <xf numFmtId="0" fontId="55" fillId="36" borderId="19" xfId="0" applyFont="1" applyFill="1" applyBorder="1" applyAlignment="1">
      <alignment horizontal="center" vertical="center"/>
    </xf>
    <xf numFmtId="0" fontId="49" fillId="36" borderId="18" xfId="0" applyFont="1" applyFill="1" applyBorder="1" applyAlignment="1">
      <alignment horizontal="left"/>
    </xf>
    <xf numFmtId="0" fontId="49" fillId="36" borderId="0" xfId="0" applyFont="1" applyFill="1" applyAlignment="1">
      <alignment horizontal="left"/>
    </xf>
    <xf numFmtId="0" fontId="55" fillId="36" borderId="14" xfId="0" applyFont="1" applyFill="1" applyBorder="1" applyAlignment="1">
      <alignment horizontal="right"/>
    </xf>
    <xf numFmtId="0" fontId="55" fillId="36" borderId="20" xfId="0" applyFont="1" applyFill="1" applyBorder="1" applyAlignment="1">
      <alignment horizontal="center" vertical="center" wrapText="1"/>
    </xf>
    <xf numFmtId="0" fontId="55" fillId="36" borderId="39" xfId="0" applyFont="1" applyFill="1" applyBorder="1" applyAlignment="1">
      <alignment horizontal="center" vertical="center" wrapText="1"/>
    </xf>
    <xf numFmtId="0" fontId="55" fillId="36" borderId="29" xfId="0" applyFont="1" applyFill="1" applyBorder="1" applyAlignment="1">
      <alignment horizontal="center" vertical="center" wrapText="1"/>
    </xf>
    <xf numFmtId="0" fontId="52" fillId="35" borderId="20" xfId="0" applyFont="1" applyFill="1" applyBorder="1" applyAlignment="1">
      <alignment horizontal="center" vertical="center"/>
    </xf>
    <xf numFmtId="0" fontId="52" fillId="35" borderId="29" xfId="0" applyFont="1" applyFill="1" applyBorder="1" applyAlignment="1">
      <alignment horizontal="center" vertical="center"/>
    </xf>
    <xf numFmtId="0" fontId="52" fillId="34" borderId="20" xfId="0" applyFont="1" applyFill="1" applyBorder="1" applyAlignment="1">
      <alignment horizontal="center" vertical="center" wrapText="1"/>
    </xf>
    <xf numFmtId="0" fontId="52" fillId="34" borderId="29" xfId="0" applyFont="1" applyFill="1" applyBorder="1" applyAlignment="1">
      <alignment horizontal="center" vertical="center" wrapText="1"/>
    </xf>
    <xf numFmtId="0" fontId="52" fillId="35" borderId="20" xfId="0" applyFont="1" applyFill="1" applyBorder="1" applyAlignment="1">
      <alignment horizontal="center" vertical="center" wrapText="1"/>
    </xf>
    <xf numFmtId="0" fontId="52" fillId="35" borderId="29" xfId="0" applyFont="1" applyFill="1" applyBorder="1" applyAlignment="1">
      <alignment horizontal="center" vertical="center" wrapText="1"/>
    </xf>
    <xf numFmtId="0" fontId="52" fillId="35" borderId="13" xfId="0" applyFont="1" applyFill="1" applyBorder="1" applyAlignment="1">
      <alignment horizontal="center" vertical="center"/>
    </xf>
    <xf numFmtId="0" fontId="52" fillId="35" borderId="10" xfId="0" applyFont="1" applyFill="1" applyBorder="1" applyAlignment="1">
      <alignment horizontal="center" vertical="center"/>
    </xf>
    <xf numFmtId="0" fontId="52" fillId="34" borderId="19" xfId="0" applyFont="1" applyFill="1" applyBorder="1" applyAlignment="1">
      <alignment horizontal="center" vertical="center" wrapText="1"/>
    </xf>
    <xf numFmtId="0" fontId="52" fillId="34" borderId="19" xfId="0" applyFont="1" applyFill="1" applyBorder="1" applyAlignment="1">
      <alignment horizontal="center" vertical="center"/>
    </xf>
    <xf numFmtId="0" fontId="29" fillId="0" borderId="0" xfId="0" applyFont="1" applyAlignment="1">
      <alignment horizontal="center"/>
    </xf>
    <xf numFmtId="0" fontId="28" fillId="0" borderId="0" xfId="0" applyFont="1" applyAlignment="1">
      <alignment horizontal="center"/>
    </xf>
    <xf numFmtId="0" fontId="52" fillId="34" borderId="28" xfId="0" applyFont="1" applyFill="1" applyBorder="1" applyAlignment="1">
      <alignment horizontal="center" vertical="center"/>
    </xf>
    <xf numFmtId="0" fontId="52" fillId="34" borderId="25" xfId="0" applyFont="1" applyFill="1" applyBorder="1" applyAlignment="1">
      <alignment horizontal="center" vertical="center"/>
    </xf>
    <xf numFmtId="0" fontId="52" fillId="34" borderId="24" xfId="0" applyFont="1" applyFill="1" applyBorder="1" applyAlignment="1">
      <alignment horizontal="center" vertical="center"/>
    </xf>
    <xf numFmtId="0" fontId="52" fillId="34" borderId="28" xfId="0" applyFont="1" applyFill="1" applyBorder="1" applyAlignment="1">
      <alignment horizontal="center" vertical="center" wrapText="1"/>
    </xf>
    <xf numFmtId="0" fontId="52" fillId="34" borderId="24"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72" fillId="33" borderId="14" xfId="0" applyFont="1" applyFill="1" applyBorder="1" applyAlignment="1">
      <alignment horizontal="left"/>
    </xf>
    <xf numFmtId="0" fontId="72" fillId="33" borderId="15" xfId="0" applyFont="1" applyFill="1" applyBorder="1" applyAlignment="1">
      <alignment horizontal="left"/>
    </xf>
    <xf numFmtId="0" fontId="55" fillId="34" borderId="19" xfId="0" applyFont="1" applyFill="1" applyBorder="1" applyAlignment="1">
      <alignment horizontal="center" vertical="center"/>
    </xf>
    <xf numFmtId="0" fontId="8" fillId="34" borderId="19" xfId="0" applyFont="1" applyFill="1" applyBorder="1" applyAlignment="1">
      <alignment horizontal="center" vertical="center" wrapText="1"/>
    </xf>
    <xf numFmtId="0" fontId="55" fillId="34" borderId="19" xfId="57" applyFont="1" applyFill="1" applyBorder="1" applyAlignment="1">
      <alignment horizontal="center" vertical="center" wrapText="1"/>
      <protection/>
    </xf>
    <xf numFmtId="0" fontId="52" fillId="34" borderId="20" xfId="0" applyFont="1" applyFill="1" applyBorder="1" applyAlignment="1">
      <alignment horizontal="center" vertical="center"/>
    </xf>
    <xf numFmtId="0" fontId="52" fillId="34" borderId="39" xfId="0" applyFont="1" applyFill="1" applyBorder="1" applyAlignment="1">
      <alignment horizontal="center" vertical="center"/>
    </xf>
    <xf numFmtId="0" fontId="52" fillId="34" borderId="29" xfId="0" applyFont="1" applyFill="1" applyBorder="1" applyAlignment="1">
      <alignment horizontal="center" vertical="center"/>
    </xf>
    <xf numFmtId="0" fontId="52" fillId="34" borderId="39" xfId="0" applyFont="1" applyFill="1" applyBorder="1" applyAlignment="1">
      <alignment horizontal="center" vertical="center" wrapText="1"/>
    </xf>
    <xf numFmtId="0" fontId="52" fillId="34" borderId="19" xfId="0" applyFont="1" applyFill="1" applyBorder="1" applyAlignment="1">
      <alignment horizontal="center"/>
    </xf>
    <xf numFmtId="0" fontId="55" fillId="34" borderId="19" xfId="0" applyFont="1" applyFill="1" applyBorder="1" applyAlignment="1">
      <alignment horizontal="center"/>
    </xf>
    <xf numFmtId="0" fontId="34" fillId="0" borderId="0" xfId="0" applyFont="1" applyAlignment="1">
      <alignment horizontal="center" vertical="center"/>
    </xf>
  </cellXfs>
  <cellStyles count="58">
    <cellStyle name="Normal" xfId="0" builtinId="0"/>
    <cellStyle name="Percent" xfId="15" builtinId="5"/>
    <cellStyle name="Currency" xfId="16" builtinId="4"/>
    <cellStyle name="Currency [0]" xfId="17" builtinId="7"/>
    <cellStyle name="Comma" xfId="18" builtinId="3"/>
    <cellStyle name="Comma [0]" xfId="19" builtinId="6"/>
    <cellStyle name="20% - Énfasis1" xfId="20" builtinId="30"/>
    <cellStyle name="20% - Énfasis2" xfId="21" builtinId="34"/>
    <cellStyle name="20% - Énfasis3" xfId="22" builtinId="38"/>
    <cellStyle name="20% - Énfasis4" xfId="23" builtinId="42"/>
    <cellStyle name="20% - Énfasis5" xfId="24" builtinId="46"/>
    <cellStyle name="20% - Énfasis6" xfId="25" builtinId="50"/>
    <cellStyle name="40% - Énfasis1" xfId="26" builtinId="31"/>
    <cellStyle name="40% - Énfasis2" xfId="27" builtinId="35"/>
    <cellStyle name="40% - Énfasis3" xfId="28" builtinId="39"/>
    <cellStyle name="40% - Énfasis4" xfId="29" builtinId="43"/>
    <cellStyle name="40% - Énfasis5" xfId="30" builtinId="47"/>
    <cellStyle name="40% - Énfasis6" xfId="31" builtinId="51"/>
    <cellStyle name="60% - Énfasis1" xfId="32" builtinId="32"/>
    <cellStyle name="60% - Énfasis2" xfId="33" builtinId="36"/>
    <cellStyle name="60% - Énfasis3" xfId="34" builtinId="40"/>
    <cellStyle name="60% - Énfasis4" xfId="35" builtinId="44"/>
    <cellStyle name="60% - Énfasis5" xfId="36" builtinId="48"/>
    <cellStyle name="60% - Énfasis6" xfId="37" builtinId="52"/>
    <cellStyle name="Bueno" xfId="38" builtinId="26"/>
    <cellStyle name="Cálculo" xfId="39" builtinId="22"/>
    <cellStyle name="Celda de comprobación" xfId="40" builtinId="23"/>
    <cellStyle name="Celda vinculada" xfId="41" builtinId="24"/>
    <cellStyle name="Encabezado 4" xfId="42" builtinId="19"/>
    <cellStyle name="Énfasis1" xfId="43" builtinId="29"/>
    <cellStyle name="Énfasis2" xfId="44" builtinId="33"/>
    <cellStyle name="Énfasis3" xfId="45" builtinId="37"/>
    <cellStyle name="Énfasis4" xfId="46" builtinId="41"/>
    <cellStyle name="Énfasis5" xfId="47" builtinId="45"/>
    <cellStyle name="Énfasis6" xfId="48" builtinId="49"/>
    <cellStyle name="Entrada" xfId="49" builtinId="20"/>
    <cellStyle name="Hipervínculo" xfId="50" builtinId="8"/>
    <cellStyle name="Incorrecto" xfId="51" builtinId="27"/>
    <cellStyle name="Millares" xfId="52" builtinId="3"/>
    <cellStyle name="Millares 2" xfId="53"/>
    <cellStyle name="Moneda" xfId="54" builtinId="4"/>
    <cellStyle name="Neutral" xfId="55" builtinId="28"/>
    <cellStyle name="Normal 2" xfId="56"/>
    <cellStyle name="Normal 2 2" xfId="57"/>
    <cellStyle name="Notas" xfId="58" builtinId="10"/>
    <cellStyle name="Notas 2" xfId="59"/>
    <cellStyle name="Notas 2 2" xfId="60"/>
    <cellStyle name="Salida" xfId="61" builtinId="21"/>
    <cellStyle name="Texto de advertencia" xfId="62" builtinId="11"/>
    <cellStyle name="Texto explicativo" xfId="63" builtinId="53"/>
    <cellStyle name="Título" xfId="64" builtinId="15"/>
    <cellStyle name="Encabezado 1" xfId="65" builtinId="16"/>
    <cellStyle name="Título 2" xfId="66" builtinId="17"/>
    <cellStyle name="Título 3" xfId="67" builtinId="18"/>
    <cellStyle name="Total" xfId="68" builtinId="25"/>
    <cellStyle name="Normal 3" xfId="69"/>
    <cellStyle name="Normal 4" xfId="70"/>
    <cellStyle name="Notas 2 3" xfId="71"/>
  </cellStyles>
  <dxfs count="331">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04997999966144562"/>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0" shrinkToFit="0" readingOrder="0"/>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2"/>
        <name val="Calibri"/>
        <color rgb="FFFF0000"/>
      </font>
      <fill>
        <patternFill patternType="none"/>
      </fill>
      <alignment horizontal="center" vertical="bottom" textRotation="0" wrapText="0" shrinkToFit="0" readingOrder="0"/>
      <border>
        <left/>
        <right/>
        <top style="thin">
          <color auto="1"/>
        </top>
        <bottom/>
      </border>
    </dxf>
    <dxf>
      <font>
        <b/>
        <i val="0"/>
        <u val="none"/>
        <strike val="0"/>
        <sz val="12"/>
        <name val="Calibri"/>
        <color rgb="FFFF0000"/>
      </font>
      <fill>
        <patternFill patternType="none"/>
      </fill>
      <alignment horizontal="center" vertical="bottom" textRotation="0" wrapText="0" shrinkToFit="0" readingOrder="0"/>
      <border>
        <left/>
        <right/>
        <top style="thin">
          <color auto="1"/>
        </top>
        <bottom/>
      </border>
    </dxf>
    <dxf>
      <font>
        <b/>
        <i val="0"/>
        <u val="none"/>
        <strike val="0"/>
        <sz val="12"/>
        <name val="Calibri"/>
        <color rgb="FFFF0000"/>
      </font>
      <fill>
        <patternFill patternType="none"/>
      </fill>
      <alignment horizontal="center" vertical="bottom" textRotation="0" wrapText="0" shrinkToFit="0" readingOrder="0"/>
      <border>
        <left/>
        <right/>
        <top style="thin">
          <color auto="1"/>
        </top>
        <bottom/>
      </border>
    </dxf>
    <dxf>
      <font>
        <b val="0"/>
        <i val="0"/>
        <u val="none"/>
        <strike val="0"/>
        <sz val="11"/>
        <name val="Calibri"/>
        <color theme="3" tint="-0.24997000396251678"/>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border>
        <left style="thin">
          <color auto="1"/>
        </left>
        <right style="thin">
          <color auto="1"/>
        </right>
        <top style="thin">
          <color auto="1"/>
        </top>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wrapText="1"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font>
        <b val="0"/>
        <i val="0"/>
        <u val="none"/>
        <strike val="0"/>
        <sz val="11"/>
        <name val="Calibri"/>
        <color auto="1"/>
      </font>
      <fill>
        <patternFill patternType="none"/>
      </fill>
      <alignment horizontal="general" vertical="bottom" textRotation="0" shrinkToFit="0" readingOrder="0"/>
      <border>
        <left/>
        <right/>
        <top style="thin">
          <color auto="1"/>
        </top>
        <bottom/>
      </border>
    </dxf>
    <dxf>
      <border>
        <left style="thin">
          <color auto="1"/>
        </left>
        <right style="thin">
          <color auto="1"/>
        </right>
        <top style="thin">
          <color auto="1"/>
        </top>
      </border>
    </dxf>
    <dxf>
      <font>
        <b val="0"/>
        <i val="0"/>
        <u val="none"/>
        <strike val="0"/>
        <sz val="11"/>
        <name val="Calibri"/>
        <color auto="1"/>
      </font>
      <fill>
        <patternFill patternType="none"/>
      </fill>
      <alignment horizontal="general" vertical="bottom" textRotation="0" shrinkToFit="0" readingOrder="0"/>
    </dxf>
    <dxf>
      <border>
        <bottom style="thin">
          <color auto="1"/>
        </bottom>
      </border>
    </dxf>
    <dxf>
      <font>
        <b/>
        <i val="0"/>
        <u val="none"/>
        <strike val="0"/>
        <sz val="11"/>
        <name val="Calibri"/>
        <color auto="1"/>
      </font>
      <fill>
        <patternFill patternType="solid">
          <bgColor theme="0" tint="-0.1499900072813034"/>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8" formatCode="#,##0.00"/>
      <fill>
        <patternFill patternType="none"/>
      </fill>
      <alignment horizontal="left" vertical="bottom" textRotation="0" shrinkToFit="0" readingOrder="0"/>
    </dxf>
    <dxf>
      <font>
        <b val="0"/>
        <i val="0"/>
        <u val="none"/>
        <strike val="0"/>
        <sz val="11"/>
        <name val="Calibri"/>
        <color auto="1"/>
      </font>
      <numFmt numFmtId="178" formatCode="#,##0.00"/>
      <fill>
        <patternFill patternType="none"/>
      </fill>
      <alignment horizontal="left" vertical="bottom" textRotation="0" shrinkToFit="0" readingOrder="0"/>
    </dxf>
    <dxf>
      <font>
        <b val="0"/>
        <i val="0"/>
        <u val="none"/>
        <strike val="0"/>
        <sz val="11"/>
        <name val="Calibri"/>
        <color auto="1"/>
      </font>
      <numFmt numFmtId="178" formatCode="#,##0.00"/>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wrapText="1" shrinkToFit="0" readingOrder="0"/>
    </dxf>
    <dxf>
      <font>
        <b val="0"/>
        <i val="0"/>
        <u val="none"/>
        <strike val="0"/>
        <sz val="11"/>
        <name val="Calibri"/>
        <color auto="1"/>
      </font>
      <numFmt numFmtId="177" formatCode="@"/>
      <fill>
        <patternFill patternType="none"/>
      </fill>
      <alignment horizontal="left" vertical="bottom" textRotation="0" shrinkToFit="0" readingOrder="0"/>
    </dxf>
    <dxf>
      <font>
        <b val="0"/>
        <i val="0"/>
        <u val="none"/>
        <strike val="0"/>
        <sz val="11"/>
        <name val="Calibri"/>
        <color auto="1"/>
      </font>
      <numFmt numFmtId="177" formatCode="@"/>
      <fill>
        <patternFill patternType="none"/>
      </fill>
      <alignment horizontal="left" vertical="bottom" textRotation="0" shrinkToFit="0" readingOrder="0"/>
    </dxf>
    <dxf>
      <border>
        <left style="thin">
          <color auto="1"/>
        </left>
        <right style="thin">
          <color auto="1"/>
        </right>
        <top style="thin">
          <color auto="1"/>
        </top>
      </border>
    </dxf>
    <dxf>
      <font>
        <b val="0"/>
        <i val="0"/>
        <u val="none"/>
        <strike val="0"/>
        <sz val="11"/>
        <name val="Calibri"/>
        <color auto="1"/>
      </font>
      <fill>
        <patternFill patternType="none"/>
      </fill>
      <alignment horizontal="left" vertical="bottom" textRotation="0" shrinkToFit="0" readingOrder="0"/>
    </dxf>
    <dxf>
      <font>
        <b/>
        <i val="0"/>
        <u val="none"/>
        <strike val="0"/>
        <sz val="11"/>
        <name val="Calibri"/>
        <color auto="1"/>
      </font>
      <fill>
        <patternFill patternType="solid">
          <bgColor theme="0" tint="-0.1499900072813034"/>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auto="1"/>
      </font>
      <numFmt numFmtId="178" formatCode="#,##0.00"/>
      <fill>
        <patternFill patternType="none">
          <bgColor theme="0"/>
        </patternFill>
      </fill>
      <alignment horizontal="left" vertical="center" textRotation="0" wrapText="0" shrinkToFit="0" readingOrder="0"/>
      <border>
        <left/>
        <right style="thin">
          <color auto="1"/>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numFmt numFmtId="178" formatCode="#,##0.00"/>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numFmt numFmtId="178" formatCode="#,##0.00"/>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1"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1"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right/>
        <top style="thin">
          <color auto="1"/>
        </top>
        <bottom/>
      </border>
    </dxf>
    <dxf>
      <font>
        <b val="0"/>
        <i val="0"/>
        <u val="none"/>
        <strike val="0"/>
        <sz val="11"/>
        <name val="Calibri"/>
        <color auto="1"/>
      </font>
      <fill>
        <patternFill patternType="none">
          <bgColor theme="0"/>
        </patternFill>
      </fill>
      <alignment horizontal="left" vertical="center" textRotation="0" wrapText="0" shrinkToFit="0" readingOrder="0"/>
      <border>
        <left style="thin">
          <color auto="1"/>
        </left>
        <right/>
        <top style="thin">
          <color auto="1"/>
        </top>
        <bottom/>
      </border>
    </dxf>
    <dxf>
      <border>
        <left style="thin">
          <color auto="1"/>
        </left>
        <right style="thin">
          <color auto="1"/>
        </right>
        <top style="thin">
          <color auto="1"/>
        </top>
      </border>
    </dxf>
    <dxf>
      <font>
        <u val="none"/>
        <strike val="0"/>
        <sz val="11"/>
        <name val="Calibri"/>
        <color auto="1"/>
      </font>
      <fill>
        <patternFill>
          <bgColor theme="0"/>
        </patternFill>
      </fill>
      <alignment horizontal="left" textRotation="0" shrinkToFit="0" readingOrder="0"/>
    </dxf>
    <dxf>
      <font>
        <b/>
        <i val="0"/>
        <u val="none"/>
        <strike val="0"/>
        <sz val="11"/>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numFmt numFmtId="166" formatCode="#,##0.00_ ;\-#,##0.00\ "/>
      <fill>
        <patternFill patternType="none"/>
      </fill>
      <alignment horizontal="left" textRotation="0" shrinkToFit="0" readingOrder="0"/>
      <border>
        <left/>
        <right style="thin">
          <color auto="1"/>
        </right>
        <top style="thin">
          <color auto="1"/>
        </top>
        <bottom/>
      </border>
    </dxf>
    <dxf>
      <font>
        <b val="0"/>
        <i val="0"/>
        <u val="none"/>
        <strike val="0"/>
        <sz val="11"/>
        <name val="Calibri"/>
        <color auto="1"/>
      </font>
      <fill>
        <patternFill patternType="none"/>
      </fill>
      <alignment horizontal="left" vertical="bottom" textRotation="0" wrapText="1"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9"/>
        <name val="Calibri"/>
        <color auto="1"/>
      </font>
      <numFmt numFmtId="177" formatCode="@"/>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vertical="bottom" textRotation="0" wrapText="0" shrinkToFit="0" readingOrder="0"/>
      <border>
        <left/>
        <right/>
        <top style="thin">
          <color auto="1"/>
        </top>
        <bottom/>
      </border>
    </dxf>
    <dxf>
      <font>
        <b val="0"/>
        <i val="0"/>
        <u val="none"/>
        <strike val="0"/>
        <sz val="11"/>
        <name val="Calibri"/>
        <color auto="1"/>
      </font>
      <fill>
        <patternFill patternType="none"/>
      </fill>
      <alignment horizontal="left" vertical="bottom" textRotation="0" wrapText="1"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textRotation="0" shrinkToFit="0" readingOrder="0"/>
      <border>
        <left/>
        <right/>
        <top style="thin">
          <color auto="1"/>
        </top>
        <bottom/>
      </border>
    </dxf>
    <dxf>
      <font>
        <b val="0"/>
        <i val="0"/>
        <u val="none"/>
        <strike val="0"/>
        <sz val="11"/>
        <name val="Calibri"/>
        <color auto="1"/>
      </font>
      <fill>
        <patternFill patternType="none"/>
      </fill>
      <alignment horizontal="left" vertical="center" textRotation="0" wrapText="0" shrinkToFit="0" readingOrder="0"/>
      <border>
        <left style="thin">
          <color auto="1"/>
        </left>
        <right/>
        <top style="thin">
          <color auto="1"/>
        </top>
        <bottom/>
      </border>
    </dxf>
    <dxf>
      <border>
        <left style="thin">
          <color auto="1"/>
        </left>
        <right style="thin">
          <color auto="1"/>
        </right>
        <top style="thin">
          <color auto="1"/>
        </top>
      </border>
    </dxf>
    <dxf>
      <font>
        <u val="none"/>
        <strike val="0"/>
        <name val="Calibri"/>
        <color auto="1"/>
      </font>
      <alignment horizontal="left" textRotation="0" shrinkToFit="0" readingOrder="0"/>
    </dxf>
    <dxf>
      <font>
        <b/>
        <i val="0"/>
        <u val="none"/>
        <strike val="0"/>
        <sz val="11"/>
        <name val="Calibri"/>
        <color auto="1"/>
      </font>
      <fill>
        <patternFill patternType="solid">
          <bgColor theme="0" tint="-0.149959996342659"/>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numFmt numFmtId="179" formatCode="0.00"/>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u val="none"/>
        <strike val="0"/>
        <sz val="11"/>
        <name val="Calibri"/>
        <color theme="3" tint="-0.24997000396251678"/>
      </font>
      <fill>
        <patternFill patternType="none"/>
      </fill>
      <alignment horizontal="center" vertical="center" textRotation="0" wrapText="0" shrinkToFit="0" readingOrder="0"/>
      <border>
        <left/>
        <right/>
        <top style="thin">
          <color auto="1"/>
        </top>
        <bottom/>
      </border>
    </dxf>
    <dxf>
      <border>
        <left style="thin">
          <color auto="1"/>
        </left>
        <right style="thin">
          <color auto="1"/>
        </right>
        <top style="thin">
          <color auto="1"/>
        </top>
        <bottom style="thin">
          <color auto="1"/>
        </bottom>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fill>
        <patternFill patternType="none"/>
      </fill>
      <border>
        <left/>
        <right style="thin">
          <color auto="1"/>
        </right>
        <top/>
        <bottom/>
      </border>
    </dxf>
    <dxf>
      <font>
        <b val="0"/>
        <i val="0"/>
        <u val="none"/>
        <strike val="0"/>
        <sz val="11"/>
        <name val="Calibri"/>
        <color theme="3" tint="-0.24997000396251678"/>
      </font>
      <fill>
        <patternFill patternType="none"/>
      </fill>
    </dxf>
    <dxf>
      <font>
        <b val="0"/>
        <i val="0"/>
        <u val="none"/>
        <strike val="0"/>
        <sz val="11"/>
        <name val="Calibri"/>
        <color theme="3" tint="-0.24997000396251678"/>
      </font>
      <numFmt numFmtId="177" formatCode="@"/>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numFmt numFmtId="165" formatCode="00"/>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general" vertical="bottom" textRotation="0" wrapText="1"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u val="none"/>
        <strike val="0"/>
        <sz val="11"/>
        <name val="Calibri"/>
        <color theme="3" tint="-0.24997000396251678"/>
      </font>
      <fill>
        <patternFill patternType="none"/>
      </fill>
    </dxf>
    <dxf>
      <border>
        <top style="thin">
          <color auto="1"/>
        </top>
        <bottom style="thin">
          <color auto="1"/>
        </bottom>
      </border>
    </dxf>
    <dxf>
      <font>
        <b val="0"/>
        <i val="0"/>
        <u val="none"/>
        <strike val="0"/>
        <sz val="11"/>
        <name val="Calibri"/>
        <color theme="3" tint="-0.24997000396251678"/>
      </font>
      <fill>
        <patternFill patternType="none"/>
      </fill>
    </dxf>
    <dxf>
      <font>
        <b/>
        <i val="0"/>
        <u val="none"/>
        <strike val="0"/>
        <sz val="10"/>
        <name val="Calibri"/>
        <color auto="1"/>
      </font>
      <fill>
        <patternFill patternType="solid">
          <bgColor theme="0" tint="-0.1499900072813034"/>
        </patternFill>
      </fill>
      <alignment horizontal="center" vertical="center" textRotation="0" wrapText="1" shrinkToFit="0" readingOrder="0"/>
      <border>
        <left style="thin">
          <color auto="1"/>
        </left>
        <right style="thin">
          <color auto="1"/>
        </right>
        <top/>
        <bottom/>
      </border>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67" formatCode="00.0"/>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65" formatCode="00"/>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center" textRotation="0" wrapText="1"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1" shrinkToFit="0" readingOrder="0"/>
      <border>
        <left/>
        <right/>
        <top style="thin">
          <color auto="1"/>
        </top>
        <bottom/>
      </border>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center" textRotation="0" wrapText="0" shrinkToFit="0" readingOrder="0"/>
    </dxf>
    <dxf>
      <border>
        <left style="thin">
          <color auto="1"/>
        </left>
        <right style="thin">
          <color auto="1"/>
        </right>
        <top style="thin">
          <color auto="1"/>
        </top>
      </border>
    </dxf>
    <dxf>
      <font>
        <b val="0"/>
        <i val="0"/>
        <u val="none"/>
        <strike val="0"/>
        <sz val="11"/>
        <name val="Calibri"/>
        <color auto="1"/>
      </font>
      <fill>
        <patternFill patternType="none"/>
      </fill>
      <alignment horizontal="left" textRotation="0" shrinkToFit="0" readingOrder="0"/>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dxf>
    <dxf>
      <font>
        <b val="0"/>
        <i val="0"/>
        <u val="none"/>
        <strike val="0"/>
        <sz val="9"/>
        <name val="Calibri"/>
        <color theme="3" tint="-0.24997000396251678"/>
      </font>
      <fill>
        <patternFill patternType="none"/>
      </fill>
      <border>
        <left/>
        <right style="thin">
          <color auto="1"/>
        </right>
        <top/>
        <bottom/>
      </border>
    </dxf>
    <dxf>
      <font>
        <b val="0"/>
        <i val="0"/>
        <u val="none"/>
        <strike val="0"/>
        <sz val="11"/>
        <name val="Calibri"/>
        <color theme="3" tint="-0.24997000396251678"/>
      </font>
      <numFmt numFmtId="179" formatCode="0.00"/>
      <fill>
        <patternFill patternType="none"/>
      </fill>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alignment horizontal="center" vertical="bottom" textRotation="0" wrapText="0" shrinkToFit="0" readingOrder="0"/>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81" formatCode="0.0"/>
      <fill>
        <patternFill patternType="none"/>
      </fill>
      <alignment horizontal="center" vertical="bottom" textRotation="0" wrapText="0" shrinkToFit="0" readingOrder="0"/>
    </dxf>
    <dxf>
      <font>
        <b val="0"/>
        <i val="0"/>
        <u val="none"/>
        <strike val="0"/>
        <sz val="11"/>
        <name val="Calibri"/>
        <color theme="3" tint="-0.24997000396251678"/>
      </font>
      <numFmt numFmtId="180" formatCode="0"/>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alignment horizontal="general" vertical="bottom" textRotation="0" wrapText="1"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center" vertical="bottom" textRotation="0" wrapText="0" shrinkToFit="0" readingOrder="0"/>
    </dxf>
    <dxf>
      <font>
        <b val="0"/>
        <i val="0"/>
        <u val="none"/>
        <strike val="0"/>
        <sz val="11"/>
        <name val="Calibri"/>
        <color theme="3" tint="-0.24997000396251678"/>
      </font>
      <fill>
        <patternFill patternType="none"/>
      </fill>
    </dxf>
    <dxf>
      <font>
        <b val="0"/>
        <i val="0"/>
        <u val="none"/>
        <strike val="0"/>
        <sz val="11"/>
        <name val="Calibri"/>
        <color theme="3" tint="-0.24997000396251678"/>
      </font>
      <fill>
        <patternFill patternType="none"/>
      </fill>
      <alignment horizontal="center" vertical="bottom" textRotation="0" wrapText="0" shrinkToFit="0" readingOrder="0"/>
      <border>
        <left style="thin">
          <color auto="1"/>
        </left>
        <right/>
        <top/>
        <bottom/>
      </border>
    </dxf>
    <dxf>
      <border>
        <left style="thin">
          <color auto="1"/>
        </left>
        <right style="thin">
          <color auto="1"/>
        </right>
        <top style="thin">
          <color auto="1"/>
        </top>
      </border>
    </dxf>
    <dxf>
      <font>
        <u val="none"/>
        <strike val="0"/>
        <name val="Calibri"/>
        <color theme="3" tint="-0.24997000396251678"/>
      </font>
      <fill>
        <patternFill patternType="none"/>
      </fill>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numFmt numFmtId="178" formatCode="#,##0.00"/>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vertical="bottom" textRotation="0" wrapText="1"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textRotation="0" shrinkToFit="0" readingOrder="0"/>
      <border>
        <left style="thin">
          <color auto="1"/>
        </left>
        <right style="thin">
          <color auto="1"/>
        </right>
        <top style="thin">
          <color auto="1"/>
        </top>
        <bottom style="thin">
          <color auto="1"/>
        </bottom>
      </border>
    </dxf>
    <dxf>
      <font>
        <b val="0"/>
        <i val="0"/>
        <u val="none"/>
        <strike val="0"/>
        <sz val="11"/>
        <name val="Calibri"/>
        <color auto="1"/>
      </font>
      <fill>
        <patternFill patternType="none"/>
      </fill>
      <alignment horizontal="left" vertical="center" textRotation="0" wrapText="0" shrinkToFit="0" readingOrder="0"/>
      <border>
        <left style="thin">
          <color auto="1"/>
        </left>
        <right style="thin">
          <color auto="1"/>
        </right>
        <top style="thin">
          <color auto="1"/>
        </top>
        <bottom style="thin">
          <color auto="1"/>
        </bottom>
      </border>
    </dxf>
    <dxf>
      <border>
        <left style="thin">
          <color auto="1"/>
        </left>
        <right style="thin">
          <color auto="1"/>
        </right>
        <top style="thin">
          <color auto="1"/>
        </top>
      </border>
    </dxf>
    <dxf>
      <font>
        <b val="0"/>
        <i val="0"/>
        <u val="none"/>
        <strike val="0"/>
        <sz val="11"/>
        <name val="Calibri"/>
        <color auto="1"/>
      </font>
      <fill>
        <patternFill patternType="none"/>
      </fill>
      <alignment horizontal="left" textRotation="0" shrinkToFit="0" readingOrder="0"/>
    </dxf>
    <dxf>
      <font>
        <b/>
        <i val="0"/>
        <u val="none"/>
        <strike val="0"/>
        <sz val="10"/>
        <name val="Calibri"/>
        <color auto="1"/>
      </font>
      <fill>
        <patternFill patternType="solid">
          <bgColor theme="0"/>
        </patternFill>
      </fill>
      <alignment horizontal="general" vertical="center" textRotation="0" wrapText="1" shrinkToFit="0" readingOrder="0"/>
      <border>
        <left style="thin">
          <color auto="1"/>
        </left>
        <right style="thin">
          <color auto="1"/>
        </right>
        <top/>
        <bottom/>
      </border>
    </dxf>
    <dxf>
      <font>
        <b/>
        <i val="0"/>
        <u val="none"/>
        <strike val="0"/>
        <sz val="11"/>
        <name val="Calibri"/>
        <color theme="3" tint="-0.24997000396251678"/>
      </font>
      <numFmt numFmtId="43" formatCode="_-* #,##0.00_-;\-* #,##0.00_-;_-* &quot;-&quot;??_-;_-@_-"/>
      <fill>
        <patternFill patternType="none"/>
      </fill>
      <alignment horizontal="right"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bottom" textRotation="0" wrapText="1"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center" textRotation="0" wrapText="1" shrinkToFit="0" readingOrder="0"/>
      <border>
        <left/>
        <right/>
        <top style="thin">
          <color auto="1"/>
        </top>
        <bottom style="thin">
          <color auto="1"/>
        </bottom>
      </border>
    </dxf>
    <dxf>
      <font>
        <b/>
        <i val="0"/>
        <u val="none"/>
        <strike val="0"/>
        <sz val="11"/>
        <name val="Calibri"/>
        <color theme="3" tint="-0.24997000396251678"/>
      </font>
      <numFmt numFmtId="167" formatCode="00.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65" formatCode="00"/>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fill>
        <patternFill patternType="none"/>
      </fill>
      <alignment horizontal="center" vertical="center" textRotation="0" wrapText="1" shrinkToFit="0" readingOrder="0"/>
      <border>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bottom" textRotation="0" wrapText="1"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left"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left" vertical="bottom" textRotation="0" wrapText="0" shrinkToFit="0" readingOrder="0"/>
      <border>
        <left style="thin">
          <color auto="1"/>
        </left>
        <right style="thin">
          <color auto="1"/>
        </right>
        <top style="thin">
          <color auto="1"/>
        </top>
        <bottom style="thin">
          <color auto="1"/>
        </bottom>
      </border>
    </dxf>
    <dxf>
      <font>
        <b/>
        <i val="0"/>
        <u val="none"/>
        <strike val="0"/>
        <sz val="11"/>
        <name val="Calibri"/>
        <color theme="3" tint="-0.24997000396251678"/>
      </font>
      <numFmt numFmtId="180" formatCode="0"/>
      <fill>
        <patternFill patternType="none"/>
      </fill>
      <alignment horizontal="general" vertical="center" textRotation="0" wrapText="1" shrinkToFit="0" readingOrder="0"/>
      <border>
        <left style="thin">
          <color auto="1"/>
        </left>
        <right style="thin">
          <color auto="1"/>
        </right>
        <top style="thin">
          <color auto="1"/>
        </top>
        <bottom style="thin">
          <color auto="1"/>
        </bottom>
      </border>
    </dxf>
    <dxf>
      <border>
        <top style="thin">
          <color auto="1"/>
        </top>
      </border>
    </dxf>
    <dxf>
      <border>
        <bottom style="thin">
          <color theme="0"/>
        </bottom>
      </border>
    </dxf>
    <dxf>
      <font>
        <b/>
        <i val="0"/>
        <u val="none"/>
        <strike val="0"/>
        <sz val="11"/>
        <name val="Calibri"/>
        <color auto="1"/>
      </font>
      <fill>
        <patternFill patternType="solid">
          <bgColor theme="0" tint="-0.1499900072813034"/>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theme="3" tint="-0.24997000396251678"/>
      </font>
      <numFmt numFmtId="177" formatCode="@"/>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numFmt numFmtId="179" formatCode="0.00"/>
      <fill>
        <patternFill patternType="none"/>
      </fill>
      <border>
        <left/>
        <right/>
        <top style="thin">
          <color auto="1"/>
        </top>
        <bottom/>
      </border>
    </dxf>
    <dxf>
      <font>
        <b val="0"/>
        <i val="0"/>
        <u val="none"/>
        <strike val="0"/>
        <sz val="11"/>
        <name val="Calibri"/>
        <color theme="3" tint="-0.24997000396251678"/>
      </font>
      <numFmt numFmtId="178" formatCode="#,##0.00"/>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7" formatCode="00.0"/>
      <fill>
        <patternFill patternType="none"/>
      </fill>
      <alignment horizontal="center" vertical="center" textRotation="0" wrapText="1" shrinkToFit="0" readingOrder="0"/>
    </dxf>
    <dxf>
      <font>
        <b val="0"/>
        <i val="0"/>
        <u val="none"/>
        <strike val="0"/>
        <sz val="11"/>
        <name val="Calibri"/>
        <color theme="3" tint="-0.24997000396251678"/>
      </font>
      <numFmt numFmtId="177" formatCode="@"/>
      <fill>
        <patternFill patternType="none"/>
      </fill>
      <alignment horizontal="general"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65" formatCode="00"/>
      <fill>
        <patternFill patternType="none"/>
      </fill>
      <alignment horizontal="center" vertical="center" textRotation="0" wrapText="1" shrinkToFit="0" readingOrder="0"/>
    </dxf>
    <dxf>
      <font>
        <b val="0"/>
        <i val="0"/>
        <u val="none"/>
        <strike val="0"/>
        <sz val="11"/>
        <name val="Calibri"/>
        <color theme="3" tint="-0.24997000396251678"/>
      </font>
      <fill>
        <patternFill patternType="none"/>
      </fill>
      <alignment horizontal="center" vertical="center" textRotation="0" wrapText="1" shrinkToFit="0" readingOrder="0"/>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numFmt numFmtId="177" formatCode="@"/>
      <fill>
        <patternFill patternType="none"/>
      </fill>
      <alignment horizontal="general" vertical="bottom" textRotation="0" wrapText="1" shrinkToFit="0" readingOrder="0"/>
      <border>
        <left/>
        <right/>
        <top style="thin">
          <color auto="1"/>
        </top>
        <bottom/>
      </border>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numFmt numFmtId="177" formatCode="@"/>
      <fill>
        <patternFill patternType="none"/>
      </fill>
      <border>
        <left/>
        <right/>
        <top style="thin">
          <color auto="1"/>
        </top>
        <bottom/>
      </border>
    </dxf>
    <dxf>
      <font>
        <b val="0"/>
        <i val="0"/>
        <u val="none"/>
        <strike val="0"/>
        <sz val="11"/>
        <name val="Calibri"/>
        <color theme="3" tint="-0.24997000396251678"/>
      </font>
      <fill>
        <patternFill patternType="none"/>
      </fill>
      <alignment horizontal="center" vertical="center" textRotation="0" wrapText="0" shrinkToFit="0" readingOrder="0"/>
      <border>
        <left/>
        <right/>
        <top style="thin">
          <color auto="1"/>
        </top>
        <bottom/>
      </border>
    </dxf>
    <dxf>
      <border>
        <left style="thin">
          <color auto="1"/>
        </left>
        <right style="thin">
          <color auto="1"/>
        </right>
        <top style="thin">
          <color auto="1"/>
        </top>
      </border>
    </dxf>
    <dxf>
      <font>
        <u val="none"/>
        <strike val="0"/>
        <sz val="11"/>
        <name val="Calibri"/>
        <color theme="3" tint="-0.24997000396251678"/>
      </font>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dxf>
    <dxf>
      <font>
        <b val="0"/>
        <i val="0"/>
        <u val="none"/>
        <strike val="0"/>
        <sz val="11"/>
        <name val="Calibri"/>
        <color auto="1"/>
      </font>
      <numFmt numFmtId="178" formatCode="#,##0.00"/>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8" formatCode="#,##0.00"/>
      <fill>
        <patternFill patternType="none"/>
      </fill>
      <alignment horizontal="left" vertical="bottom" textRotation="0" wrapText="0" shrinkToFit="0" readingOrder="0"/>
    </dxf>
    <dxf>
      <font>
        <b val="0"/>
        <i val="0"/>
        <u val="none"/>
        <strike val="0"/>
        <sz val="11"/>
        <name val="Calibri"/>
        <color auto="1"/>
      </font>
      <numFmt numFmtId="166" formatCode="#,##0.00_ ;\-#,##0.00\ "/>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67" formatCode="00.0"/>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65" formatCode="00"/>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numFmt numFmtId="177" formatCode="@"/>
      <fill>
        <patternFill patternType="none"/>
      </fill>
      <alignment horizontal="left" vertical="bottom" textRotation="0" wrapText="0" shrinkToFit="0" readingOrder="0"/>
    </dxf>
    <dxf>
      <font>
        <b val="0"/>
        <i val="0"/>
        <u val="none"/>
        <strike val="0"/>
        <sz val="11"/>
        <name val="Calibri"/>
        <color auto="1"/>
      </font>
      <fill>
        <patternFill patternType="none"/>
      </fill>
      <alignment horizontal="left" vertical="bottom" textRotation="0" wrapText="0" shrinkToFit="0" readingOrder="0"/>
    </dxf>
    <dxf>
      <border>
        <left style="thin">
          <color auto="1"/>
        </left>
        <right style="thin">
          <color auto="1"/>
        </right>
        <top style="thin">
          <color auto="1"/>
        </top>
      </border>
    </dxf>
    <dxf>
      <font>
        <b val="0"/>
        <i val="0"/>
        <u val="none"/>
        <strike val="0"/>
        <sz val="11"/>
        <name val="Calibri"/>
        <color auto="1"/>
      </font>
      <fill>
        <patternFill patternType="none"/>
      </fill>
      <alignment horizontal="left" vertical="bottom" textRotation="0" wrapText="0" shrinkToFit="0" readingOrder="0"/>
    </dxf>
    <dxf>
      <font>
        <b/>
        <i val="0"/>
        <u val="none"/>
        <strike val="0"/>
        <sz val="10"/>
        <name val="Calibri"/>
        <color auto="1"/>
      </font>
      <fill>
        <patternFill patternType="solid">
          <bgColor theme="0" tint="-0.149959996342659"/>
        </patternFill>
      </fill>
      <alignment horizontal="general" vertical="center" textRotation="0" wrapText="1" shrinkToFit="0" readingOrder="0"/>
      <border>
        <left style="thin">
          <color auto="1"/>
        </left>
        <right style="thin">
          <color auto="1"/>
        </right>
        <top/>
        <bottom/>
      </border>
      <protection hidden="1" locked="0"/>
    </dxf>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table="0" count="1">
      <tableStyleElement type="wholeTable" dxfId="330"/>
    </tableStyle>
    <tableStyle name="Estilo de tabla 1 2" pivot="0" table="0" count="1">
      <tableStyleElement type="firstRowStripe" dxfId="329"/>
    </tableStyle>
    <tableStyle name="Estilo de tabla 1 3" pivot="0" table="0" count="1">
      <tableStyleElement type="firstRowStripe" dxfId="328"/>
    </tableStyle>
    <tableStyle name="Estilo de tabla 1 4" pivot="0" table="0" count="1">
      <tableStyleElement type="firstRowStripe" dxfId="327"/>
    </tableStyle>
    <tableStyle name="Estilo de tabla 2" pivot="0" table="0" count="1">
      <tableStyleElement type="firstRowStripe" dxfId="3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5" Type="http://schemas.openxmlformats.org/officeDocument/2006/relationships/worksheet" Target="worksheets/sheet13.xml" /><Relationship Id="rId18" Type="http://schemas.openxmlformats.org/officeDocument/2006/relationships/worksheet" Target="worksheets/sheet16.xml" /><Relationship Id="rId3" Type="http://schemas.openxmlformats.org/officeDocument/2006/relationships/worksheet" Target="worksheets/sheet1.xml" /><Relationship Id="rId12" Type="http://schemas.openxmlformats.org/officeDocument/2006/relationships/worksheet" Target="worksheets/sheet10.xml" /><Relationship Id="rId10" Type="http://schemas.openxmlformats.org/officeDocument/2006/relationships/worksheet" Target="worksheets/sheet8.xml" /><Relationship Id="rId16" Type="http://schemas.openxmlformats.org/officeDocument/2006/relationships/worksheet" Target="worksheets/sheet14.xml" /><Relationship Id="rId20" Type="http://schemas.openxmlformats.org/officeDocument/2006/relationships/worksheet" Target="worksheets/sheet18.xml" /><Relationship Id="rId6" Type="http://schemas.openxmlformats.org/officeDocument/2006/relationships/worksheet" Target="worksheets/sheet4.xml" /><Relationship Id="rId19" Type="http://schemas.openxmlformats.org/officeDocument/2006/relationships/worksheet" Target="worksheets/sheet17.xml" /><Relationship Id="rId14" Type="http://schemas.openxmlformats.org/officeDocument/2006/relationships/worksheet" Target="worksheets/sheet12.xml" /><Relationship Id="rId11" Type="http://schemas.openxmlformats.org/officeDocument/2006/relationships/worksheet" Target="worksheets/sheet9.xml" /><Relationship Id="rId7" Type="http://schemas.openxmlformats.org/officeDocument/2006/relationships/worksheet" Target="worksheets/sheet5.xml" /><Relationship Id="rId24" Type="http://schemas.openxmlformats.org/officeDocument/2006/relationships/calcChain" Target="calcChain.xml" /><Relationship Id="rId17" Type="http://schemas.openxmlformats.org/officeDocument/2006/relationships/worksheet" Target="worksheets/sheet15.xml" /><Relationship Id="rId1" Type="http://schemas.openxmlformats.org/officeDocument/2006/relationships/theme" Target="theme/theme1.xml" /><Relationship Id="rId21" Type="http://schemas.openxmlformats.org/officeDocument/2006/relationships/worksheet" Target="worksheets/sheet19.xml" /><Relationship Id="rId5" Type="http://schemas.openxmlformats.org/officeDocument/2006/relationships/worksheet" Target="worksheets/sheet3.xml" /><Relationship Id="rId2" Type="http://schemas.openxmlformats.org/officeDocument/2006/relationships/styles" Target="styles.xml" /><Relationship Id="rId23" Type="http://schemas.openxmlformats.org/officeDocument/2006/relationships/externalLink" Target="externalLinks/externalLink1.xml" /><Relationship Id="rId9" Type="http://schemas.openxmlformats.org/officeDocument/2006/relationships/worksheet" Target="worksheets/sheet7.xml" /><Relationship Id="rId8" Type="http://schemas.openxmlformats.org/officeDocument/2006/relationships/worksheet" Target="worksheets/sheet6.xml" /><Relationship Id="rId22" Type="http://schemas.openxmlformats.org/officeDocument/2006/relationships/sharedStrings" Target="sharedStrings.xml" /><Relationship Id="rId4" Type="http://schemas.openxmlformats.org/officeDocument/2006/relationships/worksheet" Target="worksheets/sheet2.xml" /><Relationship Id="rId13" Type="http://schemas.openxmlformats.org/officeDocument/2006/relationships/worksheet" Target="worksheets/sheet1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2" Type="http://schemas.openxmlformats.org/officeDocument/2006/relationships/image" Target="../media/image6.png" /><Relationship Id="rId1" Type="http://schemas.openxmlformats.org/officeDocument/2006/relationships/image" Target="../media/image7.png" /></Relationships>
</file>

<file path=xl/drawings/_rels/drawing11.xml.rels><?xml version="1.0" encoding="UTF-8" standalone="yes"?><Relationships xmlns="http://schemas.openxmlformats.org/package/2006/relationships"><Relationship Id="rId1" Type="http://schemas.openxmlformats.org/officeDocument/2006/relationships/image" Target="../media/image8.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9.png" /></Relationships>
</file>

<file path=xl/drawings/_rels/drawing14.xml.rels><?xml version="1.0" encoding="UTF-8" standalone="yes"?><Relationships xmlns="http://schemas.openxmlformats.org/package/2006/relationships"><Relationship Id="rId2" Type="http://schemas.openxmlformats.org/officeDocument/2006/relationships/image" Target="../media/image5.png" /><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2" Type="http://schemas.openxmlformats.org/officeDocument/2006/relationships/image" Target="../media/image5.png" /><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2" Type="http://schemas.openxmlformats.org/officeDocument/2006/relationships/image" Target="../media/image5.png" /><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2" Type="http://schemas.openxmlformats.org/officeDocument/2006/relationships/image" Target="../media/image5.png" /><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2" Type="http://schemas.openxmlformats.org/officeDocument/2006/relationships/image" Target="../media/image5.png" /><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2" Type="http://schemas.openxmlformats.org/officeDocument/2006/relationships/image" Target="../media/image6.png" /><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2" Type="http://schemas.openxmlformats.org/officeDocument/2006/relationships/image" Target="../media/image6.png" /><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5732</xdr:colOff>
      <xdr:row>7</xdr:row>
      <xdr:rowOff>74798</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r:embed="rId1"/>
        <a:stretch>
          <a:fillRect/>
        </a:stretch>
      </xdr:blipFill>
      <xdr:spPr>
        <a:xfrm>
          <a:off x="0" y="0"/>
          <a:ext cx="4552950" cy="1409700"/>
        </a:xfrm>
        <a:prstGeom prst="rect"/>
        <a:noFill/>
        <a:effec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xdr:rowOff>
    </xdr:from>
    <xdr:to>
      <xdr:col>4</xdr:col>
      <xdr:colOff>95250</xdr:colOff>
      <xdr:row>6</xdr:row>
      <xdr:rowOff>152400</xdr:rowOff>
    </xdr:to>
    <xdr:pic>
      <xdr:nvPicPr>
        <xdr:cNvPr id="11335" name="3 Imagen">
          <a:extLst>
            <a:ext uri="{FF2B5EF4-FFF2-40B4-BE49-F238E27FC236}">
              <a16:creationId xmlns:a16="http://schemas.microsoft.com/office/drawing/2014/main" id="{00000000-0008-0000-0900-0000472c0000}"/>
            </a:ext>
          </a:extLst>
        </xdr:cNvPr>
        <xdr:cNvPicPr>
          <a:picLocks noChangeArrowheads="1" noChangeAspect="1"/>
        </xdr:cNvPicPr>
      </xdr:nvPicPr>
      <xdr:blipFill>
        <a:blip r:embed="rId1"/>
        <a:stretch>
          <a:fillRect/>
        </a:stretch>
      </xdr:blipFill>
      <xdr:spPr bwMode="auto">
        <a:xfrm>
          <a:off x="142875" y="9525"/>
          <a:ext cx="4210050" cy="1285875"/>
        </a:xfrm>
        <a:prstGeom prst="rect"/>
        <a:noFill/>
        <a:ln w="9525">
          <a:noFill/>
          <a:miter lim="800000"/>
        </a:ln>
      </xdr:spPr>
    </xdr:pic>
    <xdr:clientData/>
  </xdr:twoCellAnchor>
  <xdr:twoCellAnchor editAs="oneCell">
    <xdr:from>
      <xdr:col>4</xdr:col>
      <xdr:colOff>1571625</xdr:colOff>
      <xdr:row>17</xdr:row>
      <xdr:rowOff>178594</xdr:rowOff>
    </xdr:from>
    <xdr:to>
      <xdr:col>11</xdr:col>
      <xdr:colOff>1235888</xdr:colOff>
      <xdr:row>24</xdr:row>
      <xdr:rowOff>113172</xdr:rowOff>
    </xdr:to>
    <xdr:pic>
      <xdr:nvPicPr>
        <xdr:cNvPr id="4" name="2 Imagen">
          <a:extLst>
            <a:ext uri="{FF2B5EF4-FFF2-40B4-BE49-F238E27FC236}">
              <a16:creationId xmlns:a16="http://schemas.microsoft.com/office/drawing/2014/main" id="{00000000-0008-0000-0900-000004000000}"/>
            </a:ext>
          </a:extLst>
        </xdr:cNvPr>
        <xdr:cNvPicPr>
          <a:picLocks noChangeAspect="1"/>
        </xdr:cNvPicPr>
      </xdr:nvPicPr>
      <xdr:blipFill>
        <a:blip r:embed="rId2"/>
        <a:stretch>
          <a:fillRect/>
        </a:stretch>
      </xdr:blipFill>
      <xdr:spPr>
        <a:xfrm>
          <a:off x="5829300" y="4162425"/>
          <a:ext cx="9020175" cy="1266825"/>
        </a:xfrm>
        <a:prstGeom prst="rec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3</xdr:col>
      <xdr:colOff>2221706</xdr:colOff>
      <xdr:row>6</xdr:row>
      <xdr:rowOff>9525</xdr:rowOff>
    </xdr:to>
    <xdr:pic>
      <xdr:nvPicPr>
        <xdr:cNvPr id="12363" name="3 Imagen">
          <a:extLst>
            <a:ext uri="{FF2B5EF4-FFF2-40B4-BE49-F238E27FC236}">
              <a16:creationId xmlns:a16="http://schemas.microsoft.com/office/drawing/2014/main" id="{00000000-0008-0000-0a00-00004b300000}"/>
            </a:ext>
          </a:extLst>
        </xdr:cNvPr>
        <xdr:cNvPicPr>
          <a:picLocks noChangeArrowheads="1" noChangeAspect="1"/>
        </xdr:cNvPicPr>
      </xdr:nvPicPr>
      <xdr:blipFill>
        <a:blip r:embed="rId1"/>
        <a:stretch>
          <a:fillRect/>
        </a:stretch>
      </xdr:blipFill>
      <xdr:spPr bwMode="auto">
        <a:xfrm>
          <a:off x="238125" y="0"/>
          <a:ext cx="3790950" cy="1152525"/>
        </a:xfrm>
        <a:prstGeom prst="rect"/>
        <a:noFill/>
        <a:ln w="9525">
          <a:noFill/>
          <a:miter lim="800000"/>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3013251</xdr:colOff>
      <xdr:row>7</xdr:row>
      <xdr:rowOff>74798</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r:embed="rId1"/>
        <a:stretch>
          <a:fillRect/>
        </a:stretch>
      </xdr:blipFill>
      <xdr:spPr>
        <a:xfrm>
          <a:off x="180975" y="0"/>
          <a:ext cx="4591050" cy="1409700"/>
        </a:xfrm>
        <a:prstGeom prst="rec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994072</xdr:colOff>
      <xdr:row>6</xdr:row>
      <xdr:rowOff>9244</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r:embed="rId1"/>
        <a:stretch>
          <a:fillRect/>
        </a:stretch>
      </xdr:blipFill>
      <xdr:spPr>
        <a:xfrm>
          <a:off x="190500" y="0"/>
          <a:ext cx="3790950" cy="1152525"/>
        </a:xfrm>
        <a:prstGeom prst="rec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1775000</xdr:colOff>
      <xdr:row>7</xdr:row>
      <xdr:rowOff>74798</xdr:rowOff>
    </xdr:to>
    <xdr:pic>
      <xdr:nvPicPr>
        <xdr:cNvPr id="3" name="2 Imagen">
          <a:extLst>
            <a:ext uri="{FF2B5EF4-FFF2-40B4-BE49-F238E27FC236}">
              <a16:creationId xmlns:a16="http://schemas.microsoft.com/office/drawing/2014/main" id="{00000000-0008-0000-0d00-000003000000}"/>
            </a:ext>
          </a:extLst>
        </xdr:cNvPr>
        <xdr:cNvPicPr>
          <a:picLocks noChangeAspect="1"/>
        </xdr:cNvPicPr>
      </xdr:nvPicPr>
      <xdr:blipFill>
        <a:blip r:embed="rId1"/>
        <a:stretch>
          <a:fillRect/>
        </a:stretch>
      </xdr:blipFill>
      <xdr:spPr>
        <a:xfrm>
          <a:off x="247650" y="0"/>
          <a:ext cx="4591050" cy="1409700"/>
        </a:xfrm>
        <a:prstGeom prst="rect"/>
      </xdr:spPr>
    </xdr:pic>
    <xdr:clientData/>
  </xdr:twoCellAnchor>
  <xdr:twoCellAnchor editAs="oneCell">
    <xdr:from>
      <xdr:col>2</xdr:col>
      <xdr:colOff>0</xdr:colOff>
      <xdr:row>16</xdr:row>
      <xdr:rowOff>0</xdr:rowOff>
    </xdr:from>
    <xdr:to>
      <xdr:col>6</xdr:col>
      <xdr:colOff>128607</xdr:colOff>
      <xdr:row>23</xdr:row>
      <xdr:rowOff>53641</xdr:rowOff>
    </xdr:to>
    <xdr:pic>
      <xdr:nvPicPr>
        <xdr:cNvPr id="4" name="3 Imagen">
          <a:extLst>
            <a:ext uri="{FF2B5EF4-FFF2-40B4-BE49-F238E27FC236}">
              <a16:creationId xmlns:a16="http://schemas.microsoft.com/office/drawing/2014/main" id="{00000000-0008-0000-0d00-000004000000}"/>
            </a:ext>
          </a:extLst>
        </xdr:cNvPr>
        <xdr:cNvPicPr>
          <a:picLocks noChangeAspect="1"/>
        </xdr:cNvPicPr>
      </xdr:nvPicPr>
      <xdr:blipFill>
        <a:blip r:embed="rId2"/>
        <a:stretch>
          <a:fillRect/>
        </a:stretch>
      </xdr:blipFill>
      <xdr:spPr>
        <a:xfrm>
          <a:off x="1733550" y="3067050"/>
          <a:ext cx="9010650" cy="1257300"/>
        </a:xfrm>
        <a:prstGeom prst="rec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1846438</xdr:colOff>
      <xdr:row>7</xdr:row>
      <xdr:rowOff>74798</xdr:rowOff>
    </xdr:to>
    <xdr:pic>
      <xdr:nvPicPr>
        <xdr:cNvPr id="3" name="2 Imagen">
          <a:extLst>
            <a:ext uri="{FF2B5EF4-FFF2-40B4-BE49-F238E27FC236}">
              <a16:creationId xmlns:a16="http://schemas.microsoft.com/office/drawing/2014/main" id="{00000000-0008-0000-0e00-000003000000}"/>
            </a:ext>
          </a:extLst>
        </xdr:cNvPr>
        <xdr:cNvPicPr>
          <a:picLocks noChangeAspect="1"/>
        </xdr:cNvPicPr>
      </xdr:nvPicPr>
      <xdr:blipFill>
        <a:blip r:embed="rId1"/>
        <a:stretch>
          <a:fillRect/>
        </a:stretch>
      </xdr:blipFill>
      <xdr:spPr>
        <a:xfrm>
          <a:off x="238125" y="0"/>
          <a:ext cx="4600575" cy="1409700"/>
        </a:xfrm>
        <a:prstGeom prst="rect"/>
      </xdr:spPr>
    </xdr:pic>
    <xdr:clientData/>
  </xdr:twoCellAnchor>
  <xdr:twoCellAnchor editAs="oneCell">
    <xdr:from>
      <xdr:col>4</xdr:col>
      <xdr:colOff>0</xdr:colOff>
      <xdr:row>15</xdr:row>
      <xdr:rowOff>0</xdr:rowOff>
    </xdr:from>
    <xdr:to>
      <xdr:col>11</xdr:col>
      <xdr:colOff>45262</xdr:colOff>
      <xdr:row>22</xdr:row>
      <xdr:rowOff>125078</xdr:rowOff>
    </xdr:to>
    <xdr:pic>
      <xdr:nvPicPr>
        <xdr:cNvPr id="4" name="3 Imagen">
          <a:extLst>
            <a:ext uri="{FF2B5EF4-FFF2-40B4-BE49-F238E27FC236}">
              <a16:creationId xmlns:a16="http://schemas.microsoft.com/office/drawing/2014/main" id="{00000000-0008-0000-0e00-000004000000}"/>
            </a:ext>
          </a:extLst>
        </xdr:cNvPr>
        <xdr:cNvPicPr>
          <a:picLocks noChangeAspect="1"/>
        </xdr:cNvPicPr>
      </xdr:nvPicPr>
      <xdr:blipFill>
        <a:blip r:embed="rId2"/>
        <a:stretch>
          <a:fillRect/>
        </a:stretch>
      </xdr:blipFill>
      <xdr:spPr>
        <a:xfrm>
          <a:off x="5781675" y="3333750"/>
          <a:ext cx="8991600" cy="1266825"/>
        </a:xfrm>
        <a:prstGeom prst="rec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1215407</xdr:colOff>
      <xdr:row>7</xdr:row>
      <xdr:rowOff>74798</xdr:rowOff>
    </xdr:to>
    <xdr:pic>
      <xdr:nvPicPr>
        <xdr:cNvPr id="3" name="2 Imagen">
          <a:extLst>
            <a:ext uri="{FF2B5EF4-FFF2-40B4-BE49-F238E27FC236}">
              <a16:creationId xmlns:a16="http://schemas.microsoft.com/office/drawing/2014/main" id="{00000000-0008-0000-0f00-000003000000}"/>
            </a:ext>
          </a:extLst>
        </xdr:cNvPr>
        <xdr:cNvPicPr>
          <a:picLocks noChangeAspect="1"/>
        </xdr:cNvPicPr>
      </xdr:nvPicPr>
      <xdr:blipFill>
        <a:blip r:embed="rId1"/>
        <a:stretch>
          <a:fillRect/>
        </a:stretch>
      </xdr:blipFill>
      <xdr:spPr>
        <a:xfrm>
          <a:off x="238125" y="0"/>
          <a:ext cx="4610100" cy="1409700"/>
        </a:xfrm>
        <a:prstGeom prst="rect"/>
      </xdr:spPr>
    </xdr:pic>
    <xdr:clientData/>
  </xdr:twoCellAnchor>
  <xdr:twoCellAnchor editAs="oneCell">
    <xdr:from>
      <xdr:col>5</xdr:col>
      <xdr:colOff>0</xdr:colOff>
      <xdr:row>16</xdr:row>
      <xdr:rowOff>0</xdr:rowOff>
    </xdr:from>
    <xdr:to>
      <xdr:col>14</xdr:col>
      <xdr:colOff>2378888</xdr:colOff>
      <xdr:row>23</xdr:row>
      <xdr:rowOff>125078</xdr:rowOff>
    </xdr:to>
    <xdr:pic>
      <xdr:nvPicPr>
        <xdr:cNvPr id="4" name="3 Imagen">
          <a:extLst>
            <a:ext uri="{FF2B5EF4-FFF2-40B4-BE49-F238E27FC236}">
              <a16:creationId xmlns:a16="http://schemas.microsoft.com/office/drawing/2014/main" id="{00000000-0008-0000-0f00-000004000000}"/>
            </a:ext>
          </a:extLst>
        </xdr:cNvPr>
        <xdr:cNvPicPr>
          <a:picLocks noChangeAspect="1"/>
        </xdr:cNvPicPr>
      </xdr:nvPicPr>
      <xdr:blipFill>
        <a:blip r:embed="rId2"/>
        <a:stretch>
          <a:fillRect/>
        </a:stretch>
      </xdr:blipFill>
      <xdr:spPr>
        <a:xfrm>
          <a:off x="6819900" y="3333750"/>
          <a:ext cx="8991600" cy="1266825"/>
        </a:xfrm>
        <a:prstGeom prst="rec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858219</xdr:colOff>
      <xdr:row>7</xdr:row>
      <xdr:rowOff>74798</xdr:rowOff>
    </xdr:to>
    <xdr:pic>
      <xdr:nvPicPr>
        <xdr:cNvPr id="3" name="2 Imagen">
          <a:extLst>
            <a:ext uri="{FF2B5EF4-FFF2-40B4-BE49-F238E27FC236}">
              <a16:creationId xmlns:a16="http://schemas.microsoft.com/office/drawing/2014/main" id="{00000000-0008-0000-1000-000003000000}"/>
            </a:ext>
          </a:extLst>
        </xdr:cNvPr>
        <xdr:cNvPicPr>
          <a:picLocks noChangeAspect="1"/>
        </xdr:cNvPicPr>
      </xdr:nvPicPr>
      <xdr:blipFill>
        <a:blip r:embed="rId1"/>
        <a:stretch>
          <a:fillRect/>
        </a:stretch>
      </xdr:blipFill>
      <xdr:spPr>
        <a:xfrm>
          <a:off x="238125" y="0"/>
          <a:ext cx="4591050" cy="1409700"/>
        </a:xfrm>
        <a:prstGeom prst="rect"/>
      </xdr:spPr>
    </xdr:pic>
    <xdr:clientData/>
  </xdr:twoCellAnchor>
  <xdr:twoCellAnchor editAs="oneCell">
    <xdr:from>
      <xdr:col>2</xdr:col>
      <xdr:colOff>107156</xdr:colOff>
      <xdr:row>17</xdr:row>
      <xdr:rowOff>23812</xdr:rowOff>
    </xdr:from>
    <xdr:to>
      <xdr:col>8</xdr:col>
      <xdr:colOff>235763</xdr:colOff>
      <xdr:row>23</xdr:row>
      <xdr:rowOff>148890</xdr:rowOff>
    </xdr:to>
    <xdr:pic>
      <xdr:nvPicPr>
        <xdr:cNvPr id="4" name="3 Imagen">
          <a:extLst>
            <a:ext uri="{FF2B5EF4-FFF2-40B4-BE49-F238E27FC236}">
              <a16:creationId xmlns:a16="http://schemas.microsoft.com/office/drawing/2014/main" id="{00000000-0008-0000-1000-000004000000}"/>
            </a:ext>
          </a:extLst>
        </xdr:cNvPr>
        <xdr:cNvPicPr>
          <a:picLocks noChangeAspect="1"/>
        </xdr:cNvPicPr>
      </xdr:nvPicPr>
      <xdr:blipFill>
        <a:blip r:embed="rId2"/>
        <a:stretch>
          <a:fillRect/>
        </a:stretch>
      </xdr:blipFill>
      <xdr:spPr>
        <a:xfrm>
          <a:off x="1457325" y="3810000"/>
          <a:ext cx="9010650" cy="1266825"/>
        </a:xfrm>
        <a:prstGeom prst="rec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739157</xdr:colOff>
      <xdr:row>4</xdr:row>
      <xdr:rowOff>198623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r:embed="rId1"/>
        <a:stretch>
          <a:fillRect/>
        </a:stretch>
      </xdr:blipFill>
      <xdr:spPr>
        <a:xfrm>
          <a:off x="238125" y="0"/>
          <a:ext cx="4591050" cy="1304925"/>
        </a:xfrm>
        <a:prstGeom prst="rec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587752</xdr:colOff>
      <xdr:row>7</xdr:row>
      <xdr:rowOff>114604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r:embed="rId1"/>
        <a:stretch>
          <a:fillRect/>
        </a:stretch>
      </xdr:blipFill>
      <xdr:spPr>
        <a:xfrm>
          <a:off x="238125" y="0"/>
          <a:ext cx="4591050" cy="1447800"/>
        </a:xfrm>
        <a:prstGeom prst="rect"/>
      </xdr:spPr>
    </xdr:pic>
    <xdr:clientData/>
  </xdr:twoCellAnchor>
  <xdr:twoCellAnchor editAs="oneCell">
    <xdr:from>
      <xdr:col>4</xdr:col>
      <xdr:colOff>653955</xdr:colOff>
      <xdr:row>13</xdr:row>
      <xdr:rowOff>838768</xdr:rowOff>
    </xdr:from>
    <xdr:to>
      <xdr:col>12</xdr:col>
      <xdr:colOff>480818</xdr:colOff>
      <xdr:row>18</xdr:row>
      <xdr:rowOff>17032</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r:embed="rId2"/>
        <a:stretch>
          <a:fillRect/>
        </a:stretch>
      </xdr:blipFill>
      <xdr:spPr>
        <a:xfrm>
          <a:off x="4895850" y="3409950"/>
          <a:ext cx="9001125" cy="1276350"/>
        </a:xfrm>
        <a:prstGeom prst="rec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810594</xdr:colOff>
      <xdr:row>7</xdr:row>
      <xdr:rowOff>74798</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r:embed="rId1"/>
        <a:stretch>
          <a:fillRect/>
        </a:stretch>
      </xdr:blipFill>
      <xdr:spPr>
        <a:xfrm>
          <a:off x="247650" y="0"/>
          <a:ext cx="4591050" cy="1409700"/>
        </a:xfrm>
        <a:prstGeom prst="rect"/>
      </xdr:spPr>
    </xdr:pic>
    <xdr:clientData/>
  </xdr:twoCellAnchor>
  <xdr:twoCellAnchor editAs="oneCell">
    <xdr:from>
      <xdr:col>4</xdr:col>
      <xdr:colOff>0</xdr:colOff>
      <xdr:row>15</xdr:row>
      <xdr:rowOff>0</xdr:rowOff>
    </xdr:from>
    <xdr:to>
      <xdr:col>14</xdr:col>
      <xdr:colOff>485794</xdr:colOff>
      <xdr:row>22</xdr:row>
      <xdr:rowOff>125078</xdr:rowOff>
    </xdr:to>
    <xdr:pic>
      <xdr:nvPicPr>
        <xdr:cNvPr id="4" name="3 Imagen">
          <a:extLst>
            <a:ext uri="{FF2B5EF4-FFF2-40B4-BE49-F238E27FC236}">
              <a16:creationId xmlns:a16="http://schemas.microsoft.com/office/drawing/2014/main" id="{00000000-0008-0000-0300-000004000000}"/>
            </a:ext>
          </a:extLst>
        </xdr:cNvPr>
        <xdr:cNvPicPr>
          <a:picLocks noChangeAspect="1"/>
        </xdr:cNvPicPr>
      </xdr:nvPicPr>
      <xdr:blipFill>
        <a:blip r:embed="rId2"/>
        <a:stretch>
          <a:fillRect/>
        </a:stretch>
      </xdr:blipFill>
      <xdr:spPr>
        <a:xfrm>
          <a:off x="4029075" y="3505200"/>
          <a:ext cx="9010650" cy="1266825"/>
        </a:xfrm>
        <a:prstGeom prst="rec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643907</xdr:colOff>
      <xdr:row>7</xdr:row>
      <xdr:rowOff>74798</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r:embed="rId1"/>
        <a:stretch>
          <a:fillRect/>
        </a:stretch>
      </xdr:blipFill>
      <xdr:spPr>
        <a:xfrm>
          <a:off x="190500" y="0"/>
          <a:ext cx="4600575" cy="1409700"/>
        </a:xfrm>
        <a:prstGeom prst="rec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501032</xdr:colOff>
      <xdr:row>6</xdr:row>
      <xdr:rowOff>122423</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r:embed="rId1"/>
        <a:stretch>
          <a:fillRect/>
        </a:stretch>
      </xdr:blipFill>
      <xdr:spPr>
        <a:xfrm>
          <a:off x="238125" y="0"/>
          <a:ext cx="4600575" cy="1438275"/>
        </a:xfrm>
        <a:prstGeom prst="rec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739157</xdr:colOff>
      <xdr:row>6</xdr:row>
      <xdr:rowOff>50985</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r:embed="rId1"/>
        <a:stretch>
          <a:fillRect/>
        </a:stretch>
      </xdr:blipFill>
      <xdr:spPr>
        <a:xfrm>
          <a:off x="161925" y="0"/>
          <a:ext cx="4591050" cy="1419225"/>
        </a:xfrm>
        <a:prstGeom prst="rec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393876</xdr:colOff>
      <xdr:row>7</xdr:row>
      <xdr:rowOff>74798</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r:embed="rId1"/>
        <a:stretch>
          <a:fillRect/>
        </a:stretch>
      </xdr:blipFill>
      <xdr:spPr>
        <a:xfrm>
          <a:off x="161925" y="0"/>
          <a:ext cx="4591050" cy="1409700"/>
        </a:xfrm>
        <a:prstGeom prst="rect"/>
      </xdr:spPr>
    </xdr:pic>
    <xdr:clientData/>
  </xdr:twoCellAnchor>
  <xdr:twoCellAnchor editAs="oneCell">
    <xdr:from>
      <xdr:col>3</xdr:col>
      <xdr:colOff>1190625</xdr:colOff>
      <xdr:row>13</xdr:row>
      <xdr:rowOff>869158</xdr:rowOff>
    </xdr:from>
    <xdr:to>
      <xdr:col>12</xdr:col>
      <xdr:colOff>509607</xdr:colOff>
      <xdr:row>22</xdr:row>
      <xdr:rowOff>41736</xdr:rowOff>
    </xdr:to>
    <xdr:pic>
      <xdr:nvPicPr>
        <xdr:cNvPr id="4" name="2 Imagen">
          <a:extLst>
            <a:ext uri="{FF2B5EF4-FFF2-40B4-BE49-F238E27FC236}">
              <a16:creationId xmlns:a16="http://schemas.microsoft.com/office/drawing/2014/main" id="{00000000-0008-0000-0700-000004000000}"/>
            </a:ext>
          </a:extLst>
        </xdr:cNvPr>
        <xdr:cNvPicPr>
          <a:picLocks noChangeAspect="1"/>
        </xdr:cNvPicPr>
      </xdr:nvPicPr>
      <xdr:blipFill>
        <a:blip r:embed="rId2"/>
        <a:stretch>
          <a:fillRect/>
        </a:stretch>
      </xdr:blipFill>
      <xdr:spPr>
        <a:xfrm>
          <a:off x="3924300" y="3305175"/>
          <a:ext cx="9020175" cy="1276350"/>
        </a:xfrm>
        <a:prstGeom prst="rec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786782</xdr:colOff>
      <xdr:row>7</xdr:row>
      <xdr:rowOff>74798</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r:embed="rId1"/>
        <a:stretch>
          <a:fillRect/>
        </a:stretch>
      </xdr:blipFill>
      <xdr:spPr>
        <a:xfrm>
          <a:off x="247650" y="0"/>
          <a:ext cx="4600575" cy="1409700"/>
        </a:xfrm>
        <a:prstGeom prst="rect"/>
      </xdr:spPr>
    </xdr:pic>
    <xdr:clientData/>
  </xdr:twoCellAnchor>
  <xdr:twoCellAnchor editAs="oneCell">
    <xdr:from>
      <xdr:col>4</xdr:col>
      <xdr:colOff>0</xdr:colOff>
      <xdr:row>15</xdr:row>
      <xdr:rowOff>0</xdr:rowOff>
    </xdr:from>
    <xdr:to>
      <xdr:col>11</xdr:col>
      <xdr:colOff>542944</xdr:colOff>
      <xdr:row>22</xdr:row>
      <xdr:rowOff>125078</xdr:rowOff>
    </xdr:to>
    <xdr:pic>
      <xdr:nvPicPr>
        <xdr:cNvPr id="3" name="2 Imagen">
          <a:extLst>
            <a:ext uri="{FF2B5EF4-FFF2-40B4-BE49-F238E27FC236}">
              <a16:creationId xmlns:a16="http://schemas.microsoft.com/office/drawing/2014/main" id="{00000000-0008-0000-0800-000003000000}"/>
            </a:ext>
          </a:extLst>
        </xdr:cNvPr>
        <xdr:cNvPicPr>
          <a:picLocks noChangeAspect="1"/>
        </xdr:cNvPicPr>
      </xdr:nvPicPr>
      <xdr:blipFill>
        <a:blip r:embed="rId2"/>
        <a:stretch>
          <a:fillRect/>
        </a:stretch>
      </xdr:blipFill>
      <xdr:spPr>
        <a:xfrm>
          <a:off x="4057650" y="3648075"/>
          <a:ext cx="9010650" cy="1266825"/>
        </a:xfrm>
        <a:prstGeom prst="rec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cursos%20humanos/pef%202013/2o_trimestre/FORMATOS_CONAC/FORMATOS_CONAC_Chiapas%20%20FAETA-CONALEP.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Crear Caratura 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C6" t="str">
            <v>CHIAPAS </v>
          </cell>
        </row>
        <row r="8">
          <cell r="C8" t="str">
            <v>Fondo de Aportaciones para la Educación Tecnológica y de Adultos/Colegio Nacional de Educación Profesional Técnica (FAETA/CONALEP)</v>
          </cell>
        </row>
      </sheetData>
    </sheetDataSet>
  </externalBook>
</externalLink>
</file>

<file path=xl/tables/table1.xml><?xml version="1.0" encoding="utf-8"?>
<table xmlns="http://schemas.openxmlformats.org/spreadsheetml/2006/main" id="1" name="Tabla1" displayName="Tabla1" ref="B16:Y19" totalsRowShown="0" headerRowDxfId="325" dataDxfId="324" tableBorderDxfId="323">
  <autoFilter ref="B16:Y19"/>
  <tableColumns count="24">
    <tableColumn id="1" name="Entidad Federativa" dataDxfId="322"/>
    <tableColumn id="2" name="R.F.C." dataDxfId="321"/>
    <tableColumn id="3" name="CURP" dataDxfId="320"/>
    <tableColumn id="4" name="Nombre" dataDxfId="319"/>
    <tableColumn id="5" name="Clave integrada" dataDxfId="318"/>
    <tableColumn id="6" name="Partida Presupuestal" dataDxfId="317"/>
    <tableColumn id="7" name="Código de Pago" dataDxfId="316"/>
    <tableColumn id="8" name="Clave de Unidad" dataDxfId="315"/>
    <tableColumn id="9" name="Clave de Sub Unidad" dataDxfId="314"/>
    <tableColumn id="10" name="Clave de Categoría" dataDxfId="313"/>
    <tableColumn id="11" name="Horas Semana Mes " dataDxfId="312"/>
    <tableColumn id="12" name="Número de Plaza" dataDxfId="311"/>
    <tableColumn id="13" name="Fecha Comisión_x000a_Inicio" dataDxfId="310"/>
    <tableColumn id="14" name="Fecha Comisión_x000a_Conclusión" dataDxfId="309"/>
    <tableColumn id="15" name="Percepciones pagadas en el Periodo de Comisión con Presupuesto Federal*" dataDxfId="308" dataCellStyle="Millares"/>
    <tableColumn id="16" name="Percepciones pagadas en el Periodo de Comisión con Presupuesto de otra fuente*" dataDxfId="307"/>
    <tableColumn id="17" name="Clave CT Origen" dataDxfId="306"/>
    <tableColumn id="18" name="Clave" dataDxfId="305"/>
    <tableColumn id="19" name="Turno" dataDxfId="304"/>
    <tableColumn id="20" name="Lugar de la comisión fuera del sector educativo" dataDxfId="303"/>
    <tableColumn id="21" name="Tipo de Comisión" dataDxfId="302"/>
    <tableColumn id="22" name="Función Específica" dataDxfId="301"/>
    <tableColumn id="23" name="Objeto de la comision" dataDxfId="300"/>
    <tableColumn id="24" name="No. Oficio" dataDxfId="299"/>
  </tableColumns>
  <tableStyleInfo name="Estilo de tabla 1" showFirstColumn="0" showLastColumn="0" showRowStripes="1" showColumnStripes="0"/>
</table>
</file>

<file path=xl/tables/table10.xml><?xml version="1.0" encoding="utf-8"?>
<table xmlns="http://schemas.openxmlformats.org/spreadsheetml/2006/main" id="15" name="Tabla15" displayName="Tabla15" ref="B16:S36" totalsRowShown="0" headerRowDxfId="128" dataDxfId="127" tableBorderDxfId="126">
  <autoFilter ref="B16:S36"/>
  <tableColumns count="18">
    <tableColumn id="1" name="Clave Tipo educativo" dataDxfId="125"/>
    <tableColumn id="2" name="Clave Nivel educativo" dataDxfId="124"/>
    <tableColumn id="3" name="Clave Subnivel educativo" dataDxfId="123"/>
    <tableColumn id="4" name="Descripción Nivel / Subnivel" dataDxfId="122"/>
    <tableColumn id="5" name="Tipo Financiamiento" dataDxfId="121"/>
    <tableColumn id="6" name="Partida Presupestal" dataDxfId="120"/>
    <tableColumn id="7" name="Tipo de Categoría" dataDxfId="119"/>
    <tableColumn id="8" name=" Categoría" dataDxfId="118"/>
    <tableColumn id="9" name="Descripción" dataDxfId="117"/>
    <tableColumn id="10" name="Zona Económica" dataDxfId="116"/>
    <tableColumn id="11" name="Nivel Puesto" dataDxfId="115"/>
    <tableColumn id="12" name="Nivel Sueldo" dataDxfId="114"/>
    <tableColumn id="13" name="Tipo Contratación" dataDxfId="113"/>
    <tableColumn id="14" name="Monto mensual_x000a_por plaza jornada" dataDxfId="112"/>
    <tableColumn id="15" name="Monto mensual_x000a_Por Plaza HSM" dataDxfId="111"/>
    <tableColumn id="16" name="Número de Plazas Jornada" dataDxfId="110"/>
    <tableColumn id="17" name="Número de Plazas HSM" dataDxfId="109"/>
    <tableColumn id="18" name="Monto total autorizado" dataDxfId="108"/>
  </tableColumns>
  <tableStyleInfo name="Estilo de tabla 1" showFirstColumn="0" showLastColumn="0" showRowStripes="1" showColumnStripes="0"/>
</table>
</file>

<file path=xl/tables/table11.xml><?xml version="1.0" encoding="utf-8"?>
<table xmlns="http://schemas.openxmlformats.org/spreadsheetml/2006/main" id="16" name="Tabla16" displayName="Tabla16" ref="B18:R34" totalsRowShown="0" headerRowDxfId="107" dataDxfId="106" tableBorderDxfId="105">
  <autoFilter ref="B18:R34"/>
  <tableColumns count="17">
    <tableColumn id="1" name="Identificador origen presupuestal de la plaza" dataDxfId="104"/>
    <tableColumn id="2" name="Clave de categoría" dataDxfId="103"/>
    <tableColumn id="3" name="Descripción de la categoría" dataDxfId="102"/>
    <tableColumn id="4" name="Tipo de contratación" dataDxfId="101"/>
    <tableColumn id="5" name="Tipo de categoría" dataDxfId="100"/>
    <tableColumn id="6" name="Clave de concepto de pago" dataDxfId="99"/>
    <tableColumn id="7" name="Clave de nivel de puesto" dataDxfId="98"/>
    <tableColumn id="8" name="Clave de nivel de sueldo" dataDxfId="97"/>
    <tableColumn id="9" name="Inicio de vigencia del sueldo" dataDxfId="96"/>
    <tableColumn id="10" name="Fin de vigencia del sueldo" dataDxfId="95"/>
    <tableColumn id="11" name="Monto Mensual Jornada ó de HSM_x000a_Zona A" dataDxfId="94"/>
    <tableColumn id="12" name="Monto Mensual Jornada ó de HSM_x000a_Zona B" dataDxfId="93"/>
    <tableColumn id="13" name="Monto Mensual Jornada ó de HSM_x000a_Zona C" dataDxfId="92"/>
    <tableColumn id="14" name="Horas _x000a_de compatibilidad" dataDxfId="91"/>
    <tableColumn id="15" name="Horas de servicio (HSM)" dataDxfId="90"/>
    <tableColumn id="16" name="Horas de docencia" dataDxfId="89"/>
    <tableColumn id="17" name="Fecha de actualización" dataDxfId="88"/>
  </tableColumns>
  <tableStyleInfo name="Estilo de tabla 1" showFirstColumn="0" showLastColumn="0" showRowStripes="1" showColumnStripes="0"/>
</table>
</file>

<file path=xl/tables/table12.xml><?xml version="1.0" encoding="utf-8"?>
<table xmlns="http://schemas.openxmlformats.org/spreadsheetml/2006/main" id="17" name="Tabla17" displayName="Tabla17" ref="B15:K90" totalsRowShown="0" headerRowDxfId="87" dataDxfId="85" tableBorderDxfId="84" headerRowBorderDxfId="86">
  <autoFilter ref="B15:K90"/>
  <tableColumns count="10">
    <tableColumn id="1" name="Identificador origen presupuestal de la plaza" dataDxfId="83"/>
    <tableColumn id="2" name="Tipo de concepto de pago " dataDxfId="82"/>
    <tableColumn id="3" name="Origen de financiamiento del concepto de percepciones." dataDxfId="81"/>
    <tableColumn id="4" name="Porcentaje de participación federal por fuente de recursos" dataDxfId="80"/>
    <tableColumn id="5" name="Grupo al que pertenece concepto de pago (Percepción y/o Deducción)" dataDxfId="79"/>
    <tableColumn id="6" name="Clave de concepto de pago" dataDxfId="78"/>
    <tableColumn id="7" name="Descripción del concepto de pago " dataDxfId="77"/>
    <tableColumn id="8" name="Partida presupuestal" dataDxfId="76"/>
    <tableColumn id="9" name="Fecha del" dataDxfId="75"/>
    <tableColumn id="10" name="Fecha  al" dataDxfId="74"/>
  </tableColumns>
  <tableStyleInfo name="Estilo de tabla 1" showFirstColumn="0" showLastColumn="0" showRowStripes="1" showColumnStripes="0"/>
</table>
</file>

<file path=xl/tables/table13.xml><?xml version="1.0" encoding="utf-8"?>
<table xmlns="http://schemas.openxmlformats.org/spreadsheetml/2006/main" id="18" name="Tabla18" displayName="Tabla18" ref="B17:H27" totalsRowShown="0" headerRowDxfId="73" dataDxfId="72" tableBorderDxfId="71">
  <autoFilter ref="B17:H27"/>
  <tableColumns count="7">
    <tableColumn id="1" name="Entidad Federativa" dataDxfId="70"/>
    <tableColumn id="2" name="RFC" dataDxfId="69"/>
    <tableColumn id="3" name="CURP" dataDxfId="68"/>
    <tableColumn id="4" name="NOMBRE TRABAJADOR" dataDxfId="67"/>
    <tableColumn id="6" name="Sin RFC o erroneo" dataDxfId="66"/>
    <tableColumn id="7" name="RFC Sin Homoclave" dataDxfId="65"/>
    <tableColumn id="8" name="Sin CURP o Erronea" dataDxfId="64"/>
  </tableColumns>
  <tableStyleInfo name="Estilo de tabla 1" showFirstColumn="0" showLastColumn="0" showRowStripes="1" showColumnStripes="0"/>
</table>
</file>

<file path=xl/tables/table14.xml><?xml version="1.0" encoding="utf-8"?>
<table xmlns="http://schemas.openxmlformats.org/spreadsheetml/2006/main" id="19" name="Tabla19" displayName="Tabla19" ref="B16:S28" totalsRowShown="0" dataDxfId="63" tableBorderDxfId="62">
  <autoFilter ref="B16:S28"/>
  <tableColumns count="18">
    <tableColumn id="1" name="Entidad Federativa" dataDxfId="61"/>
    <tableColumn id="2" name="Municipio" dataDxfId="60"/>
    <tableColumn id="3" name="Localidad" dataDxfId="59"/>
    <tableColumn id="4" name="RFC" dataDxfId="58"/>
    <tableColumn id="5" name="CURP" dataDxfId="57"/>
    <tableColumn id="6" name="Nombre del Trabajador" dataDxfId="56"/>
    <tableColumn id="7" name="Clave integrada" dataDxfId="55"/>
    <tableColumn id="8" name="Partida Presupuestal" dataDxfId="54"/>
    <tableColumn id="9" name="Código de Pago" dataDxfId="53"/>
    <tableColumn id="10" name="Clave de Unidad" dataDxfId="52"/>
    <tableColumn id="11" name="Clave de Sub Unidad" dataDxfId="51"/>
    <tableColumn id="12" name="Clave de Categoría" dataDxfId="50"/>
    <tableColumn id="13" name="Horas semana mes" dataDxfId="49"/>
    <tableColumn id="14" name="Número de Plaza" dataDxfId="48"/>
    <tableColumn id="15" name="Clave CT" dataDxfId="47"/>
    <tableColumn id="16" name="Nombre CT" dataDxfId="46"/>
    <tableColumn id="17" name="Periodo en el CT_x000a_Desde" dataDxfId="45"/>
    <tableColumn id="18" name="Periodo en el CTH_x000a_asta" dataDxfId="44"/>
  </tableColumns>
  <tableStyleInfo name="Estilo de tabla 1" showFirstColumn="0" showLastColumn="0" showRowStripes="1" showColumnStripes="0"/>
</table>
</file>

<file path=xl/tables/table15.xml><?xml version="1.0" encoding="utf-8"?>
<table xmlns="http://schemas.openxmlformats.org/spreadsheetml/2006/main" id="20" name="Tabla20" displayName="Tabla20" ref="B17:T29" totalsRowShown="0" headerRowDxfId="43" dataDxfId="42" tableBorderDxfId="41">
  <autoFilter ref="B17:T29"/>
  <tableColumns count="19">
    <tableColumn id="1" name="Entidad Federativa" dataDxfId="40"/>
    <tableColumn id="2" name="RFC" dataDxfId="39"/>
    <tableColumn id="3" name="CURP" dataDxfId="38"/>
    <tableColumn id="4" name="Nombre" dataDxfId="37"/>
    <tableColumn id="5" name="Clave integrada" dataDxfId="36"/>
    <tableColumn id="6" name="Partida Presupuestal" dataDxfId="35"/>
    <tableColumn id="7" name="Código de Pago" dataDxfId="34"/>
    <tableColumn id="8" name="Clave de Unidad" dataDxfId="33"/>
    <tableColumn id="9" name="Clave de Sub Unidad" dataDxfId="32"/>
    <tableColumn id="10" name="Clave de Categoría" dataDxfId="31"/>
    <tableColumn id="11" name="Horas semana mes" dataDxfId="30"/>
    <tableColumn id="12" name="Número de plaza" dataDxfId="29"/>
    <tableColumn id="13" name="CT" dataDxfId="28"/>
    <tableColumn id="14" name="Nombre CT" dataDxfId="27"/>
    <tableColumn id="15" name="Turno CT" dataDxfId="26"/>
    <tableColumn id="16" name="Periodo_x000a_Desde" dataDxfId="25"/>
    <tableColumn id="17" name="Periodo_x000a_Hasta" dataDxfId="24"/>
    <tableColumn id="18" name="Total de Horas en el CT" dataDxfId="23"/>
    <tableColumn id="19" name="Horas de compatibilidad de la categoría" dataDxfId="22"/>
  </tableColumns>
  <tableStyleInfo name="Estilo de tabla 1" showFirstColumn="0" showLastColumn="0" showRowStripes="1" showColumnStripes="0"/>
</table>
</file>

<file path=xl/tables/table16.xml><?xml version="1.0" encoding="utf-8"?>
<table xmlns="http://schemas.openxmlformats.org/spreadsheetml/2006/main" id="21" name="Tabla21" displayName="Tabla21" ref="B17:T33" totalsRowShown="0" headerRowDxfId="21" dataDxfId="20" tableBorderDxfId="19">
  <autoFilter ref="B17:T33"/>
  <tableColumns count="19">
    <tableColumn id="1" name="Entidad Federativa" dataDxfId="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ables/table2.xml><?xml version="1.0" encoding="utf-8"?>
<table xmlns="http://schemas.openxmlformats.org/spreadsheetml/2006/main" id="3" name="Tabla3" displayName="Tabla3" ref="B16:U17" totalsRowShown="0" headerRowDxfId="298" dataDxfId="297" tableBorderDxfId="296">
  <autoFilter ref="B16:U17"/>
  <tableColumns count="20">
    <tableColumn id="1" name="Entidad Federativa" dataDxfId="295"/>
    <tableColumn id="2" name="R.F.C." dataDxfId="294"/>
    <tableColumn id="3" name="CURP" dataDxfId="293"/>
    <tableColumn id="4" name="NOMBRE" dataDxfId="292"/>
    <tableColumn id="5" name="Clave integrada" dataDxfId="291"/>
    <tableColumn id="6" name="Partida Presupuestal" dataDxfId="290"/>
    <tableColumn id="7" name="Código de Pago" dataDxfId="289"/>
    <tableColumn id="8" name="Clave de Unidad" dataDxfId="288"/>
    <tableColumn id="9" name="Clave de Sub Unidad" dataDxfId="287"/>
    <tableColumn id="10" name="Clave de Categoría" dataDxfId="286"/>
    <tableColumn id="11" name="Horas Semana Mes " dataDxfId="285"/>
    <tableColumn id="12" name="Número de Plaza" dataDxfId="284"/>
    <tableColumn id="13" name="Periodo Licencia_x000a_Inicio" dataDxfId="283"/>
    <tableColumn id="14" name="Periodo Licencia_x000a_Conclusión" dataDxfId="282"/>
    <tableColumn id="15" name="Percepciones pagadas en el Periodo de la Licencia con Presupuesto Federal*" dataDxfId="281"/>
    <tableColumn id="16" name="Percepciones pagadas en el Periodo de la Licencia con Presupuesto de otra fuente*" dataDxfId="280" dataCellStyle="Millares"/>
    <tableColumn id="17" name="Clave CT Origen" dataDxfId="279"/>
    <tableColumn id="18" name="Licencia_x000a_Clave" dataDxfId="278"/>
    <tableColumn id="19" name="Licencia_x000a_Tipo" dataDxfId="277"/>
    <tableColumn id="20" name="Descripción de la Licencia" dataDxfId="276"/>
  </tableColumns>
  <tableStyleInfo name="Estilo de tabla 1" showFirstColumn="0" showLastColumn="0" showRowStripes="1" showColumnStripes="0"/>
</table>
</file>

<file path=xl/tables/table3.xml><?xml version="1.0" encoding="utf-8"?>
<table xmlns="http://schemas.openxmlformats.org/spreadsheetml/2006/main" id="10" name="Tabla10" displayName="Tabla10" ref="B16:S25" totalsRowShown="0" headerRowDxfId="275" headerRowBorderDxfId="274" totalsRowBorderDxfId="273">
  <autoFilter ref="B16:S25"/>
  <tableColumns count="18">
    <tableColumn id="1" name="Entidad Federativa" dataDxfId="272"/>
    <tableColumn id="2" name="RFC" dataDxfId="271"/>
    <tableColumn id="3" name="CURP" dataDxfId="270"/>
    <tableColumn id="4" name="Nombre" dataDxfId="269"/>
    <tableColumn id="5" name="Partida Presupuestal" dataDxfId="268"/>
    <tableColumn id="6" name="Código de Pago" dataDxfId="267"/>
    <tableColumn id="7" name="Clave de Unidad" dataDxfId="266"/>
    <tableColumn id="8" name="Clave de Sub Unidad" dataDxfId="265"/>
    <tableColumn id="9" name="Clave de Categoría" dataDxfId="264"/>
    <tableColumn id="10" name="Horas semana mes" dataDxfId="263"/>
    <tableColumn id="11" name="Número de plaza" dataDxfId="262"/>
    <tableColumn id="12" name="Clave de Centro de Trabajo" dataDxfId="261"/>
    <tableColumn id="13" name="Fecha de emisión de pago" dataDxfId="260"/>
    <tableColumn id="14" name="Motivo del Pago Retroactivo" dataDxfId="259"/>
    <tableColumn id="15" name="Periodo pagado_x000a_Desde" dataDxfId="258"/>
    <tableColumn id="16" name="Periodo pagado_x000a_Hasta" dataDxfId="257"/>
    <tableColumn id="17" name="Días transcurridos para el pago" dataDxfId="256"/>
    <tableColumn id="18" name="Percepciones pagadas en el periodo reportado *" dataDxfId="255" dataCellStyle="Millares"/>
  </tableColumns>
  <tableStyleInfo name="Estilo de tabla 1" showFirstColumn="0" showLastColumn="0" showRowStripes="1" showColumnStripes="0"/>
</table>
</file>

<file path=xl/tables/table4.xml><?xml version="1.0" encoding="utf-8"?>
<table xmlns="http://schemas.openxmlformats.org/spreadsheetml/2006/main" id="11" name="Tabla11" displayName="Tabla11" ref="B17:Y74" totalsRowShown="0" headerRowDxfId="254" dataDxfId="253" tableBorderDxfId="252">
  <autoFilter ref="B17:Y74"/>
  <tableColumns count="24">
    <tableColumn id="1" name="Entidad Federativa" dataDxfId="251"/>
    <tableColumn id="2" name="RFC" dataDxfId="250"/>
    <tableColumn id="3" name="CURP" dataDxfId="249"/>
    <tableColumn id="4" name="Nombre" dataDxfId="248"/>
    <tableColumn id="5" name="Centros de Trabajo" dataDxfId="247"/>
    <tableColumn id="6" name="Jornada" dataDxfId="246"/>
    <tableColumn id="7" name="HSM" dataDxfId="245"/>
    <tableColumn id="8" name="Honorarios" dataDxfId="244"/>
    <tableColumn id="9" name="Jornada2" dataDxfId="243"/>
    <tableColumn id="10" name="HSM3" dataDxfId="242"/>
    <tableColumn id="11" name="Honorarios4" dataDxfId="241"/>
    <tableColumn id="12" name="Jornada5" dataDxfId="240"/>
    <tableColumn id="13" name="HSM6" dataDxfId="239"/>
    <tableColumn id="14" name="Honorarios7" dataDxfId="238"/>
    <tableColumn id="15" name="Jornada8" dataDxfId="237"/>
    <tableColumn id="16" name="HSM9" dataDxfId="236"/>
    <tableColumn id="17" name="Honorarios10" dataDxfId="235"/>
    <tableColumn id="18" name="Jornada11" dataDxfId="234"/>
    <tableColumn id="19" name="HSM12" dataDxfId="233"/>
    <tableColumn id="20" name="Honorarios13" dataDxfId="232"/>
    <tableColumn id="21" name="Total plazas Jornada" dataDxfId="231"/>
    <tableColumn id="22" name="Total _x000a_HSM" dataDxfId="230"/>
    <tableColumn id="23" name="Total de Honorarios" dataDxfId="229"/>
    <tableColumn id="24" name="Total de recursos presupuestales ejercidos en servicios personales en el periodo_x000a_(2)" dataDxfId="228"/>
  </tableColumns>
  <tableStyleInfo name="Estilo de tabla 1" showFirstColumn="0" showLastColumn="0" showRowStripes="1" showColumnStripes="0"/>
</table>
</file>

<file path=xl/tables/table5.xml><?xml version="1.0" encoding="utf-8"?>
<table xmlns="http://schemas.openxmlformats.org/spreadsheetml/2006/main" id="12" name="Tabla12" displayName="Tabla12" ref="B15:V167" totalsRowShown="0" headerRowDxfId="227" dataDxfId="226" tableBorderDxfId="225">
  <autoFilter ref="B15:V167"/>
  <tableColumns count="21">
    <tableColumn id="1" name="Entidad Federativa" dataDxfId="224"/>
    <tableColumn id="2" name="Clave CT" dataDxfId="223"/>
    <tableColumn id="3" name="Turno" dataDxfId="222"/>
    <tableColumn id="4" name="RFC" dataDxfId="221"/>
    <tableColumn id="5" name="CURP" dataDxfId="220"/>
    <tableColumn id="6" name="Nombre" dataDxfId="219"/>
    <tableColumn id="7" name="Funcion Real" dataDxfId="218"/>
    <tableColumn id="8" name="Horas que labora en el Centro de Trabajo" dataDxfId="217"/>
    <tableColumn id="11" name="Partida Presupuestal" dataDxfId="216"/>
    <tableColumn id="12" name="Código de Pago" dataDxfId="215"/>
    <tableColumn id="13" name="Clave de Unidad" dataDxfId="214"/>
    <tableColumn id="14" name="Clave de Sub Unidad" dataDxfId="213"/>
    <tableColumn id="15" name="Clave de Categoría" dataDxfId="212"/>
    <tableColumn id="16" name="Horas semana mes" dataDxfId="211"/>
    <tableColumn id="17" name="Número de plaza" dataDxfId="210"/>
    <tableColumn id="18" name="Tipo de Categoría" dataDxfId="209"/>
    <tableColumn id="19" name="Identificador de Contrato de Honorarios" dataDxfId="208"/>
    <tableColumn id="20" name="Periodo de efecto de pago en el trimestre_x000a_Inicial" dataDxfId="207"/>
    <tableColumn id="21" name="Periodo de efecto de pago en el trimestre_x000a_Termino" dataDxfId="206"/>
    <tableColumn id="22" name="Percepciones pagadas en el Periodo de Comisión con Presupuesto Federal*" dataDxfId="205"/>
    <tableColumn id="23" name="Percepciones pagadas en el Periodo de Comisión con Presupuesto de otra fuente*" dataDxfId="204"/>
  </tableColumns>
  <tableStyleInfo name="Estilo de tabla 1" showFirstColumn="0" showLastColumn="0" showRowStripes="1" showColumnStripes="0"/>
</table>
</file>

<file path=xl/tables/table6.xml><?xml version="1.0" encoding="utf-8"?>
<table xmlns="http://schemas.openxmlformats.org/spreadsheetml/2006/main" id="13" name="Tabla13" displayName="Tabla13" ref="B15:S33" totalsRowShown="0" headerRowDxfId="203" dataDxfId="202" tableBorderDxfId="201">
  <autoFilter ref="B15:S33"/>
  <tableColumns count="18">
    <tableColumn id="1" name="Entidad Federativa" dataDxfId="200"/>
    <tableColumn id="2" name="RFC" dataDxfId="199"/>
    <tableColumn id="3" name="CURP" dataDxfId="198"/>
    <tableColumn id="4" name="Nombbre" dataDxfId="197"/>
    <tableColumn id="5" name="Origen Presupuestal_x000a_ de la plazas" dataDxfId="196"/>
    <tableColumn id="8" name="Partida Presupuestal" dataDxfId="195"/>
    <tableColumn id="9" name="Código de Pago" dataDxfId="194"/>
    <tableColumn id="10" name="Clave de Unidad" dataDxfId="193"/>
    <tableColumn id="11" name="Clave de Sub Unidad" dataDxfId="192"/>
    <tableColumn id="12" name="Clave de Categoría" dataDxfId="191"/>
    <tableColumn id="13" name="Horas semana mes" dataDxfId="190"/>
    <tableColumn id="14" name="Número de plaza" dataDxfId="189"/>
    <tableColumn id="15" name="Clave de nivel de puesto" dataDxfId="188"/>
    <tableColumn id="16" name="Clave de nivel de sueldo" dataDxfId="187"/>
    <tableColumn id="17" name="Zona Económica" dataDxfId="186"/>
    <tableColumn id="18" name="Tipo de movimiento" dataDxfId="185"/>
    <tableColumn id="19" name="Quincena Inicial" dataDxfId="184"/>
    <tableColumn id="20" name="Quincena Final" dataDxfId="183"/>
  </tableColumns>
  <tableStyleInfo name="Estilo de tabla 1" showFirstColumn="0" showLastColumn="0" showRowStripes="1" showColumnStripes="0"/>
</table>
</file>

<file path=xl/tables/table7.xml><?xml version="1.0" encoding="utf-8"?>
<table xmlns="http://schemas.openxmlformats.org/spreadsheetml/2006/main" id="4" name="Tabla4" displayName="Tabla4" ref="B16:Q27" totalsRowShown="0" headerRowDxfId="182" dataDxfId="181" tableBorderDxfId="180">
  <autoFilter ref="B16:Q27"/>
  <tableColumns count="16">
    <tableColumn id="1" name="Entidad Federativa" dataDxfId="179"/>
    <tableColumn id="2" name="R.F.C." dataDxfId="178"/>
    <tableColumn id="3" name="CURP" dataDxfId="177"/>
    <tableColumn id="4" name="NOMBRE" dataDxfId="176"/>
    <tableColumn id="5" name="Clave Centro de Trabajo" dataDxfId="175"/>
    <tableColumn id="6" name="Última(s) ó Penultima(s) Plaza(s) Ocupada(s)_x000a_(*)" dataDxfId="174"/>
    <tableColumn id="7" name="Partida Presupuestal" dataDxfId="173"/>
    <tableColumn id="8" name="Código de Pago" dataDxfId="172"/>
    <tableColumn id="9" name="Clave de Unidad" dataDxfId="171"/>
    <tableColumn id="10" name="Clave de Sub Unidad" dataDxfId="170"/>
    <tableColumn id="11" name="Clave de Categoría" dataDxfId="169"/>
    <tableColumn id="12" name="Horas Semana Mes " dataDxfId="168"/>
    <tableColumn id="13" name="Número de Plaza" dataDxfId="167"/>
    <tableColumn id="14" name="Periodo ocupado_x000a_Inicio" dataDxfId="166"/>
    <tableColumn id="15" name="Periodo ocupado_x000a_Conclusión" dataDxfId="165"/>
    <tableColumn id="16" name="Quincena de inicio de jubilación" dataDxfId="164"/>
  </tableColumns>
  <tableStyleInfo name="Estilo de tabla 1" showFirstColumn="0" showLastColumn="0" showRowStripes="1" showColumnStripes="0"/>
</table>
</file>

<file path=xl/tables/table8.xml><?xml version="1.0" encoding="utf-8"?>
<table xmlns="http://schemas.openxmlformats.org/spreadsheetml/2006/main" id="5" name="Tabla5" displayName="Tabla5" ref="B16:R24" totalsRowShown="0" headerRowDxfId="163" dataDxfId="162" tableBorderDxfId="161">
  <autoFilter ref="B16:R24"/>
  <tableColumns count="17">
    <tableColumn id="1" name="Entidad Federativa" dataDxfId="160"/>
    <tableColumn id="2" name="R.F.C." dataDxfId="159"/>
    <tableColumn id="3" name="CURP" dataDxfId="158"/>
    <tableColumn id="4" name="NOMBRE" dataDxfId="157"/>
    <tableColumn id="5" name="Clave integrada" dataDxfId="156"/>
    <tableColumn id="6" name="Partida Presupuestal" dataDxfId="155"/>
    <tableColumn id="7" name="Código de Pago" dataDxfId="154"/>
    <tableColumn id="8" name="Clave de Unidad" dataDxfId="153"/>
    <tableColumn id="9" name="Clave de Sub Unidad" dataDxfId="152"/>
    <tableColumn id="10" name="Clave de Categoría" dataDxfId="151"/>
    <tableColumn id="11" name="Horas Semana Mes " dataDxfId="150"/>
    <tableColumn id="12" name="Número de Plaza" dataDxfId="149"/>
    <tableColumn id="13" name="Periodo Licencia_x000a_Inicio" dataDxfId="148"/>
    <tableColumn id="14" name="Periodo Licencia_x000a_Conclusión" dataDxfId="147"/>
    <tableColumn id="15" name="Percepciones pagadas con Presupuesto Federal en el  Periodo reportado*" dataDxfId="146"/>
    <tableColumn id="16" name="Percepciones pagadas con Presupuesto de otra Fuente en el  Periodo reportado*" dataDxfId="145"/>
    <tableColumn id="17" name="Clave CT Origen" dataDxfId="144"/>
  </tableColumns>
  <tableStyleInfo name="Estilo de tabla 1" showFirstColumn="0" showLastColumn="0" showRowStripes="1" showColumnStripes="0"/>
</table>
</file>

<file path=xl/tables/table9.xml><?xml version="1.0" encoding="utf-8"?>
<table xmlns="http://schemas.openxmlformats.org/spreadsheetml/2006/main" id="14" name="Tabla14" displayName="Tabla14" ref="B17:M25" totalsRowShown="0" headerRowDxfId="143" dataDxfId="142" tableBorderDxfId="141">
  <autoFilter ref="B17:M25"/>
  <tableColumns count="12">
    <tableColumn id="1" name="Entidad Federativa" dataDxfId="140"/>
    <tableColumn id="2" name="Clave Centro de Trabajo" dataDxfId="139"/>
    <tableColumn id="3" name="R.F.C." dataDxfId="138"/>
    <tableColumn id="4" name="CURP" dataDxfId="137"/>
    <tableColumn id="5" name="Nombre" dataDxfId="136"/>
    <tableColumn id="6" name="Identificador del Contrato" dataDxfId="135"/>
    <tableColumn id="7" name="Clave de Categoría" dataDxfId="134"/>
    <tableColumn id="8" name="Horas Semana Mes " dataDxfId="133"/>
    <tableColumn id="9" name="Periodo de Contratación_x000a_Inicio" dataDxfId="132"/>
    <tableColumn id="10" name="Periodo de Contratación_x000a_Conclusión" dataDxfId="131"/>
    <tableColumn id="11" name="Función" dataDxfId="130"/>
    <tableColumn id="12" name="Percepciones pagadas dentro del periodo reportado" dataDxfId="129"/>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5" Type="http://schemas.openxmlformats.org/officeDocument/2006/relationships/vmlDrawing" Target="../drawings/vmlDrawing18.vml" /><Relationship Id="rId3" Type="http://schemas.openxmlformats.org/officeDocument/2006/relationships/drawing" Target="../drawings/drawing10.xml" /><Relationship Id="rId6" Type="http://schemas.openxmlformats.org/officeDocument/2006/relationships/printerSettings" Target="../printerSettings/printerSettings10.bin" /><Relationship Id="rId1" Type="http://schemas.openxmlformats.org/officeDocument/2006/relationships/comments" Target="../comments10.xml" /><Relationship Id="rId2" Type="http://schemas.openxmlformats.org/officeDocument/2006/relationships/table" Target="../tables/table9.xml" /><Relationship Id="rId4" Type="http://schemas.openxmlformats.org/officeDocument/2006/relationships/vmlDrawing" Target="../drawings/vmlDrawing17.vml" /></Relationships>
</file>

<file path=xl/worksheets/_rels/sheet11.xml.rels><?xml version="1.0" encoding="UTF-8" standalone="yes"?><Relationships xmlns="http://schemas.openxmlformats.org/package/2006/relationships"><Relationship Id="rId5" Type="http://schemas.openxmlformats.org/officeDocument/2006/relationships/vmlDrawing" Target="../drawings/vmlDrawing20.vml" /><Relationship Id="rId3" Type="http://schemas.openxmlformats.org/officeDocument/2006/relationships/drawing" Target="../drawings/drawing11.xml" /><Relationship Id="rId6" Type="http://schemas.openxmlformats.org/officeDocument/2006/relationships/printerSettings" Target="../printerSettings/printerSettings11.bin" /><Relationship Id="rId1" Type="http://schemas.openxmlformats.org/officeDocument/2006/relationships/comments" Target="../comments11.xml" /><Relationship Id="rId2" Type="http://schemas.openxmlformats.org/officeDocument/2006/relationships/table" Target="../tables/table10.xml" /><Relationship Id="rId4" Type="http://schemas.openxmlformats.org/officeDocument/2006/relationships/vmlDrawing" Target="../drawings/vmlDrawing19.vml" /></Relationships>
</file>

<file path=xl/worksheets/_rels/sheet12.xml.rels><?xml version="1.0" encoding="UTF-8" standalone="yes"?><Relationships xmlns="http://schemas.openxmlformats.org/package/2006/relationships"><Relationship Id="rId5" Type="http://schemas.openxmlformats.org/officeDocument/2006/relationships/vmlDrawing" Target="../drawings/vmlDrawing22.vml" /><Relationship Id="rId3" Type="http://schemas.openxmlformats.org/officeDocument/2006/relationships/drawing" Target="../drawings/drawing12.xml" /><Relationship Id="rId6" Type="http://schemas.openxmlformats.org/officeDocument/2006/relationships/printerSettings" Target="../printerSettings/printerSettings12.bin" /><Relationship Id="rId1" Type="http://schemas.openxmlformats.org/officeDocument/2006/relationships/comments" Target="../comments12.xml" /><Relationship Id="rId2" Type="http://schemas.openxmlformats.org/officeDocument/2006/relationships/table" Target="../tables/table11.xml" /><Relationship Id="rId4" Type="http://schemas.openxmlformats.org/officeDocument/2006/relationships/vmlDrawing" Target="../drawings/vmlDrawing21.vml" /></Relationships>
</file>

<file path=xl/worksheets/_rels/sheet13.xml.rels><?xml version="1.0" encoding="UTF-8" standalone="yes"?><Relationships xmlns="http://schemas.openxmlformats.org/package/2006/relationships"><Relationship Id="rId5" Type="http://schemas.openxmlformats.org/officeDocument/2006/relationships/vmlDrawing" Target="../drawings/vmlDrawing24.vml" /><Relationship Id="rId3" Type="http://schemas.openxmlformats.org/officeDocument/2006/relationships/drawing" Target="../drawings/drawing13.xml" /><Relationship Id="rId6" Type="http://schemas.openxmlformats.org/officeDocument/2006/relationships/printerSettings" Target="../printerSettings/printerSettings13.bin" /><Relationship Id="rId1" Type="http://schemas.openxmlformats.org/officeDocument/2006/relationships/comments" Target="../comments13.xml" /><Relationship Id="rId2" Type="http://schemas.openxmlformats.org/officeDocument/2006/relationships/table" Target="../tables/table12.xml" /><Relationship Id="rId4" Type="http://schemas.openxmlformats.org/officeDocument/2006/relationships/vmlDrawing" Target="../drawings/vmlDrawing23.vml" /></Relationships>
</file>

<file path=xl/worksheets/_rels/sheet14.xml.rels><?xml version="1.0" encoding="UTF-8" standalone="yes"?><Relationships xmlns="http://schemas.openxmlformats.org/package/2006/relationships"><Relationship Id="rId5" Type="http://schemas.openxmlformats.org/officeDocument/2006/relationships/vmlDrawing" Target="../drawings/vmlDrawing26.vml" /><Relationship Id="rId3" Type="http://schemas.openxmlformats.org/officeDocument/2006/relationships/drawing" Target="../drawings/drawing14.xml" /><Relationship Id="rId6" Type="http://schemas.openxmlformats.org/officeDocument/2006/relationships/printerSettings" Target="../printerSettings/printerSettings14.bin" /><Relationship Id="rId1" Type="http://schemas.openxmlformats.org/officeDocument/2006/relationships/comments" Target="../comments14.xml" /><Relationship Id="rId2" Type="http://schemas.openxmlformats.org/officeDocument/2006/relationships/table" Target="../tables/table13.xml" /><Relationship Id="rId4" Type="http://schemas.openxmlformats.org/officeDocument/2006/relationships/vmlDrawing" Target="../drawings/vmlDrawing25.vml" /></Relationships>
</file>

<file path=xl/worksheets/_rels/sheet15.xml.rels><?xml version="1.0" encoding="UTF-8" standalone="yes"?><Relationships xmlns="http://schemas.openxmlformats.org/package/2006/relationships"><Relationship Id="rId5" Type="http://schemas.openxmlformats.org/officeDocument/2006/relationships/vmlDrawing" Target="../drawings/vmlDrawing28.vml" /><Relationship Id="rId3" Type="http://schemas.openxmlformats.org/officeDocument/2006/relationships/drawing" Target="../drawings/drawing15.xml" /><Relationship Id="rId6" Type="http://schemas.openxmlformats.org/officeDocument/2006/relationships/printerSettings" Target="../printerSettings/printerSettings15.bin" /><Relationship Id="rId1" Type="http://schemas.openxmlformats.org/officeDocument/2006/relationships/comments" Target="../comments15.xml" /><Relationship Id="rId2" Type="http://schemas.openxmlformats.org/officeDocument/2006/relationships/table" Target="../tables/table14.xml" /><Relationship Id="rId4" Type="http://schemas.openxmlformats.org/officeDocument/2006/relationships/vmlDrawing" Target="../drawings/vmlDrawing27.vml" /></Relationships>
</file>

<file path=xl/worksheets/_rels/sheet16.xml.rels><?xml version="1.0" encoding="UTF-8" standalone="yes"?><Relationships xmlns="http://schemas.openxmlformats.org/package/2006/relationships"><Relationship Id="rId5" Type="http://schemas.openxmlformats.org/officeDocument/2006/relationships/vmlDrawing" Target="../drawings/vmlDrawing30.vml" /><Relationship Id="rId3" Type="http://schemas.openxmlformats.org/officeDocument/2006/relationships/drawing" Target="../drawings/drawing16.xml" /><Relationship Id="rId6" Type="http://schemas.openxmlformats.org/officeDocument/2006/relationships/printerSettings" Target="../printerSettings/printerSettings16.bin" /><Relationship Id="rId1" Type="http://schemas.openxmlformats.org/officeDocument/2006/relationships/comments" Target="../comments16.xml" /><Relationship Id="rId2" Type="http://schemas.openxmlformats.org/officeDocument/2006/relationships/table" Target="../tables/table15.xml" /><Relationship Id="rId4" Type="http://schemas.openxmlformats.org/officeDocument/2006/relationships/vmlDrawing" Target="../drawings/vmlDrawing29.vml" /></Relationships>
</file>

<file path=xl/worksheets/_rels/sheet17.xml.rels><?xml version="1.0" encoding="UTF-8" standalone="yes"?><Relationships xmlns="http://schemas.openxmlformats.org/package/2006/relationships"><Relationship Id="rId5" Type="http://schemas.openxmlformats.org/officeDocument/2006/relationships/vmlDrawing" Target="../drawings/vmlDrawing32.vml" /><Relationship Id="rId3" Type="http://schemas.openxmlformats.org/officeDocument/2006/relationships/drawing" Target="../drawings/drawing17.xml" /><Relationship Id="rId6" Type="http://schemas.openxmlformats.org/officeDocument/2006/relationships/printerSettings" Target="../printerSettings/printerSettings17.bin" /><Relationship Id="rId1" Type="http://schemas.openxmlformats.org/officeDocument/2006/relationships/comments" Target="../comments17.xml" /><Relationship Id="rId2" Type="http://schemas.openxmlformats.org/officeDocument/2006/relationships/table" Target="../tables/table16.xml" /><Relationship Id="rId4" Type="http://schemas.openxmlformats.org/officeDocument/2006/relationships/vmlDrawing" Target="../drawings/vmlDrawing31.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5" Type="http://schemas.openxmlformats.org/officeDocument/2006/relationships/vmlDrawing" Target="../drawings/vmlDrawing2.vml" /><Relationship Id="rId3" Type="http://schemas.openxmlformats.org/officeDocument/2006/relationships/drawing" Target="../drawings/drawing2.xml" /><Relationship Id="rId6" Type="http://schemas.openxmlformats.org/officeDocument/2006/relationships/printerSettings" Target="../printerSettings/printerSettings2.bin" /><Relationship Id="rId1" Type="http://schemas.openxmlformats.org/officeDocument/2006/relationships/comments" Target="../comments2.xml" /><Relationship Id="rId2" Type="http://schemas.openxmlformats.org/officeDocument/2006/relationships/table" Target="../tables/table1.xml" /><Relationship Id="rId4"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5" Type="http://schemas.openxmlformats.org/officeDocument/2006/relationships/vmlDrawing" Target="../drawings/vmlDrawing4.vml" /><Relationship Id="rId3" Type="http://schemas.openxmlformats.org/officeDocument/2006/relationships/drawing" Target="../drawings/drawing3.xml" /><Relationship Id="rId6" Type="http://schemas.openxmlformats.org/officeDocument/2006/relationships/printerSettings" Target="../printerSettings/printerSettings3.bin" /><Relationship Id="rId1" Type="http://schemas.openxmlformats.org/officeDocument/2006/relationships/comments" Target="../comments3.xml" /><Relationship Id="rId2" Type="http://schemas.openxmlformats.org/officeDocument/2006/relationships/table" Target="../tables/table2.xml" /><Relationship Id="rId4"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5" Type="http://schemas.openxmlformats.org/officeDocument/2006/relationships/vmlDrawing" Target="../drawings/vmlDrawing6.vml" /><Relationship Id="rId3" Type="http://schemas.openxmlformats.org/officeDocument/2006/relationships/drawing" Target="../drawings/drawing4.xml" /><Relationship Id="rId6" Type="http://schemas.openxmlformats.org/officeDocument/2006/relationships/printerSettings" Target="../printerSettings/printerSettings4.bin" /><Relationship Id="rId1" Type="http://schemas.openxmlformats.org/officeDocument/2006/relationships/comments" Target="../comments4.xml" /><Relationship Id="rId2" Type="http://schemas.openxmlformats.org/officeDocument/2006/relationships/table" Target="../tables/table3.xml" /><Relationship Id="rId4" Type="http://schemas.openxmlformats.org/officeDocument/2006/relationships/vmlDrawing" Target="../drawings/vmlDrawing5.vml" /></Relationships>
</file>

<file path=xl/worksheets/_rels/sheet5.xml.rels><?xml version="1.0" encoding="UTF-8" standalone="yes"?><Relationships xmlns="http://schemas.openxmlformats.org/package/2006/relationships"><Relationship Id="rId5" Type="http://schemas.openxmlformats.org/officeDocument/2006/relationships/vmlDrawing" Target="../drawings/vmlDrawing8.vml" /><Relationship Id="rId3" Type="http://schemas.openxmlformats.org/officeDocument/2006/relationships/drawing" Target="../drawings/drawing5.xml" /><Relationship Id="rId6" Type="http://schemas.openxmlformats.org/officeDocument/2006/relationships/printerSettings" Target="../printerSettings/printerSettings5.bin" /><Relationship Id="rId1" Type="http://schemas.openxmlformats.org/officeDocument/2006/relationships/comments" Target="../comments5.xml" /><Relationship Id="rId2" Type="http://schemas.openxmlformats.org/officeDocument/2006/relationships/table" Target="../tables/table4.xml" /><Relationship Id="rId4" Type="http://schemas.openxmlformats.org/officeDocument/2006/relationships/vmlDrawing" Target="../drawings/vmlDrawing7.vml" /></Relationships>
</file>

<file path=xl/worksheets/_rels/sheet6.xml.rels><?xml version="1.0" encoding="UTF-8" standalone="yes"?><Relationships xmlns="http://schemas.openxmlformats.org/package/2006/relationships"><Relationship Id="rId5" Type="http://schemas.openxmlformats.org/officeDocument/2006/relationships/vmlDrawing" Target="../drawings/vmlDrawing10.vml" /><Relationship Id="rId3" Type="http://schemas.openxmlformats.org/officeDocument/2006/relationships/drawing" Target="../drawings/drawing6.xml" /><Relationship Id="rId6" Type="http://schemas.openxmlformats.org/officeDocument/2006/relationships/printerSettings" Target="../printerSettings/printerSettings6.bin" /><Relationship Id="rId1" Type="http://schemas.openxmlformats.org/officeDocument/2006/relationships/comments" Target="../comments6.xml" /><Relationship Id="rId2" Type="http://schemas.openxmlformats.org/officeDocument/2006/relationships/table" Target="../tables/table5.xml" /><Relationship Id="rId4" Type="http://schemas.openxmlformats.org/officeDocument/2006/relationships/vmlDrawing" Target="../drawings/vmlDrawing9.vml" /></Relationships>
</file>

<file path=xl/worksheets/_rels/sheet7.xml.rels><?xml version="1.0" encoding="UTF-8" standalone="yes"?><Relationships xmlns="http://schemas.openxmlformats.org/package/2006/relationships"><Relationship Id="rId5" Type="http://schemas.openxmlformats.org/officeDocument/2006/relationships/vmlDrawing" Target="../drawings/vmlDrawing12.vml" /><Relationship Id="rId3" Type="http://schemas.openxmlformats.org/officeDocument/2006/relationships/drawing" Target="../drawings/drawing7.xml" /><Relationship Id="rId6" Type="http://schemas.openxmlformats.org/officeDocument/2006/relationships/printerSettings" Target="../printerSettings/printerSettings7.bin" /><Relationship Id="rId1" Type="http://schemas.openxmlformats.org/officeDocument/2006/relationships/comments" Target="../comments7.xml" /><Relationship Id="rId2" Type="http://schemas.openxmlformats.org/officeDocument/2006/relationships/table" Target="../tables/table6.xml" /><Relationship Id="rId4" Type="http://schemas.openxmlformats.org/officeDocument/2006/relationships/vmlDrawing" Target="../drawings/vmlDrawing11.vml" /></Relationships>
</file>

<file path=xl/worksheets/_rels/sheet8.xml.rels><?xml version="1.0" encoding="UTF-8" standalone="yes"?><Relationships xmlns="http://schemas.openxmlformats.org/package/2006/relationships"><Relationship Id="rId5" Type="http://schemas.openxmlformats.org/officeDocument/2006/relationships/vmlDrawing" Target="../drawings/vmlDrawing14.vml" /><Relationship Id="rId3" Type="http://schemas.openxmlformats.org/officeDocument/2006/relationships/drawing" Target="../drawings/drawing8.xml" /><Relationship Id="rId6" Type="http://schemas.openxmlformats.org/officeDocument/2006/relationships/printerSettings" Target="../printerSettings/printerSettings8.bin" /><Relationship Id="rId1" Type="http://schemas.openxmlformats.org/officeDocument/2006/relationships/comments" Target="../comments8.xml" /><Relationship Id="rId2" Type="http://schemas.openxmlformats.org/officeDocument/2006/relationships/table" Target="../tables/table7.xml" /><Relationship Id="rId4" Type="http://schemas.openxmlformats.org/officeDocument/2006/relationships/vmlDrawing" Target="../drawings/vmlDrawing13.vml" /></Relationships>
</file>

<file path=xl/worksheets/_rels/sheet9.xml.rels><?xml version="1.0" encoding="UTF-8" standalone="yes"?><Relationships xmlns="http://schemas.openxmlformats.org/package/2006/relationships"><Relationship Id="rId5" Type="http://schemas.openxmlformats.org/officeDocument/2006/relationships/vmlDrawing" Target="../drawings/vmlDrawing16.vml" /><Relationship Id="rId3" Type="http://schemas.openxmlformats.org/officeDocument/2006/relationships/drawing" Target="../drawings/drawing9.xml" /><Relationship Id="rId6" Type="http://schemas.openxmlformats.org/officeDocument/2006/relationships/printerSettings" Target="../printerSettings/printerSettings9.bin" /><Relationship Id="rId1" Type="http://schemas.openxmlformats.org/officeDocument/2006/relationships/comments" Target="../comments9.xml" /><Relationship Id="rId2" Type="http://schemas.openxmlformats.org/officeDocument/2006/relationships/table" Target="../tables/table8.xml" /><Relationship Id="rId4" Type="http://schemas.openxmlformats.org/officeDocument/2006/relationships/vmlDrawing" Target="../drawings/vmlDrawing15.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sheetPr codeName="Hoja21">
    <tabColor theme="1"/>
    <pageSetUpPr fitToPage="1"/>
  </sheetPr>
  <dimension ref="B11:S74"/>
  <sheetViews>
    <sheetView showGridLines="0" showRowColHeaders="0" tabSelected="1" view="pageLayout" showRuler="0" zoomScale="80" zoomScaleNormal="80" zoomScaleSheetLayoutView="80" zoomScalePageLayoutView="80" workbookViewId="0" topLeftCell="A1">
      <selection pane="topLeft" activeCell="E23" sqref="E23"/>
    </sheetView>
  </sheetViews>
  <sheetFormatPr defaultColWidth="11.424285714285714" defaultRowHeight="15"/>
  <cols>
    <col min="2" max="2" width="4.571428571428571" customWidth="1"/>
    <col min="3" max="3" width="10.714285714285714" bestFit="1" customWidth="1"/>
    <col min="4" max="6" width="20.714285714285715" customWidth="1"/>
    <col min="7" max="7" width="24" customWidth="1"/>
    <col min="8" max="8" width="13.857142857142858" customWidth="1"/>
    <col min="9" max="9" width="1.5714285714285714" customWidth="1"/>
    <col min="10" max="10" width="12.142857142857142" customWidth="1"/>
    <col min="11" max="11" width="1.7142857142857142" customWidth="1"/>
    <col min="12" max="12" width="12.714285714285714" customWidth="1"/>
    <col min="13" max="13" width="1.7142857142857142" customWidth="1"/>
    <col min="14" max="14" width="10" customWidth="1"/>
    <col min="15" max="15" width="1.7142857142857142" customWidth="1"/>
    <col min="16" max="16" width="21.571428571428573" customWidth="1"/>
    <col min="17" max="17" width="1.7142857142857142" customWidth="1"/>
    <col min="18" max="18" width="19.285714285714285" customWidth="1"/>
    <col min="19" max="19" width="1.7142857142857142" customWidth="1"/>
  </cols>
  <sheetData>
    <row r="10" ht="15" customHeight="1"/>
    <row r="11" spans="4:19" ht="15" customHeight="1">
      <c r="D11" s="332"/>
      <c r="E11" s="332"/>
      <c r="F11" s="332"/>
      <c r="G11" s="332"/>
      <c r="H11" s="332"/>
      <c r="I11" s="332"/>
      <c r="J11" s="332"/>
      <c r="K11" s="332"/>
      <c r="L11" s="332"/>
      <c r="M11" s="332"/>
      <c r="N11" s="332"/>
      <c r="O11" s="332"/>
      <c r="P11" s="332"/>
      <c r="Q11" s="332"/>
      <c r="R11" s="332"/>
      <c r="S11" s="332"/>
    </row>
    <row r="12" spans="4:19" ht="15" customHeight="1">
      <c r="D12" s="333" t="s">
        <v>264</v>
      </c>
      <c r="E12" s="333"/>
      <c r="F12" s="333"/>
      <c r="G12" s="333"/>
      <c r="H12" s="333"/>
      <c r="I12" s="333"/>
      <c r="J12" s="333"/>
      <c r="K12" s="333"/>
      <c r="L12" s="333"/>
      <c r="M12" s="333"/>
      <c r="N12" s="333"/>
      <c r="O12" s="333"/>
      <c r="P12" s="333"/>
      <c r="Q12" s="333"/>
      <c r="R12" s="333"/>
      <c r="S12" s="333"/>
    </row>
    <row r="13" spans="4:19" ht="15" customHeight="1">
      <c r="D13" s="332"/>
      <c r="E13" s="332"/>
      <c r="F13" s="332"/>
      <c r="G13" s="332"/>
      <c r="H13" s="332"/>
      <c r="I13" s="332"/>
      <c r="J13" s="332"/>
      <c r="K13" s="332"/>
      <c r="L13" s="332"/>
      <c r="M13" s="332"/>
      <c r="N13" s="332"/>
      <c r="O13" s="332"/>
      <c r="P13" s="332"/>
      <c r="Q13" s="332"/>
      <c r="R13" s="332"/>
      <c r="S13" s="332"/>
    </row>
    <row r="14" ht="15" customHeight="1"/>
    <row r="15" ht="15" customHeight="1"/>
    <row r="16" ht="15" customHeight="1"/>
    <row r="17" spans="18:18" ht="15" customHeight="1">
      <c r="R17" s="210"/>
    </row>
    <row r="18" ht="15" customHeight="1"/>
    <row r="19" ht="15" customHeight="1"/>
    <row r="21" spans="3:4" ht="18.75">
      <c r="C21" s="210" t="s">
        <v>265</v>
      </c>
      <c r="D21" s="255" t="s">
        <v>411</v>
      </c>
    </row>
    <row r="22" spans="3:4" ht="18.75">
      <c r="C22" s="210" t="s">
        <v>266</v>
      </c>
      <c r="D22" s="255" t="str">
        <f>IF('[1]Crear Caratura Resumen'!C8="Elige un Fondo…","",'[1]Crear Caratura Resumen'!C8)</f>
        <v>Fondo de Aportaciones para la Educación Tecnológica y de Adultos/Colegio Nacional de Educación Profesional Técnica (FAETA/CONALEP)</v>
      </c>
    </row>
    <row r="23" spans="3:4" ht="18.75">
      <c r="C23" s="210" t="s">
        <v>267</v>
      </c>
      <c r="D23" s="255" t="s">
        <v>1206</v>
      </c>
    </row>
    <row r="32" spans="4:19" ht="32.25" thickBot="1">
      <c r="D32" s="67"/>
      <c r="E32" s="67"/>
      <c r="F32" s="67"/>
      <c r="G32" s="67"/>
      <c r="H32" s="256" t="s">
        <v>308</v>
      </c>
      <c r="I32" s="256"/>
      <c r="J32" s="256" t="s">
        <v>193</v>
      </c>
      <c r="K32" s="256"/>
      <c r="L32" s="257" t="s">
        <v>309</v>
      </c>
      <c r="M32" s="256"/>
      <c r="N32" s="257" t="s">
        <v>310</v>
      </c>
      <c r="O32" s="256"/>
      <c r="P32" s="257" t="s">
        <v>195</v>
      </c>
      <c r="Q32" s="256"/>
      <c r="R32" s="257" t="s">
        <v>196</v>
      </c>
      <c r="S32" s="53"/>
    </row>
    <row r="33" spans="4:19" ht="15.75">
      <c r="D33" s="67"/>
      <c r="E33" s="67"/>
      <c r="F33" s="67"/>
      <c r="G33" s="67"/>
      <c r="H33" s="258"/>
      <c r="I33" s="256"/>
      <c r="J33" s="258"/>
      <c r="K33" s="256"/>
      <c r="L33" s="256"/>
      <c r="M33" s="256"/>
      <c r="N33" s="256"/>
      <c r="O33" s="256"/>
      <c r="P33" s="256"/>
      <c r="Q33" s="256"/>
      <c r="R33" s="256"/>
      <c r="S33" s="53"/>
    </row>
    <row r="34" spans="4:19" ht="15.75">
      <c r="D34" s="67"/>
      <c r="E34" s="67"/>
      <c r="F34" s="67"/>
      <c r="G34" s="67"/>
      <c r="H34" s="67"/>
      <c r="I34" s="256"/>
      <c r="J34" s="256"/>
      <c r="K34" s="256"/>
      <c r="L34" s="256"/>
      <c r="M34" s="256"/>
      <c r="N34" s="256"/>
      <c r="O34" s="256"/>
      <c r="P34" s="256"/>
      <c r="Q34" s="256"/>
      <c r="R34" s="256"/>
      <c r="S34" s="53"/>
    </row>
    <row r="35" spans="2:19" ht="24" customHeight="1">
      <c r="B35" s="195">
        <v>1</v>
      </c>
      <c r="C35" s="211" t="s">
        <v>245</v>
      </c>
      <c r="D35" s="334" t="s">
        <v>180</v>
      </c>
      <c r="E35" s="334"/>
      <c r="F35" s="334"/>
      <c r="G35" s="334"/>
      <c r="H35" s="245">
        <f>'A Y  II D3'!C20</f>
        <v>3</v>
      </c>
      <c r="I35" s="245"/>
      <c r="J35" s="245">
        <v>2</v>
      </c>
      <c r="K35" s="245"/>
      <c r="L35" s="245">
        <f>H35</f>
        <v>3</v>
      </c>
      <c r="M35" s="245"/>
      <c r="N35" s="245">
        <f>H35</f>
        <v>3</v>
      </c>
      <c r="O35" s="245"/>
      <c r="P35" s="259">
        <f>'A Y  II D3'!P20</f>
        <v>113591.23000000001</v>
      </c>
      <c r="Q35" s="245"/>
      <c r="R35" s="259">
        <f>'A Y  II D3'!Q22</f>
        <v>186289.88</v>
      </c>
      <c r="S35" s="154"/>
    </row>
    <row r="36" spans="2:19" ht="24" customHeight="1">
      <c r="B36" s="195">
        <v>2</v>
      </c>
      <c r="C36" s="211" t="s">
        <v>246</v>
      </c>
      <c r="D36" s="334" t="s">
        <v>311</v>
      </c>
      <c r="E36" s="334"/>
      <c r="F36" s="334"/>
      <c r="G36" s="334"/>
      <c r="H36" s="245">
        <f>'A Y II D4'!C18</f>
        <v>0</v>
      </c>
      <c r="I36" s="245"/>
      <c r="J36" s="245">
        <v>1</v>
      </c>
      <c r="K36" s="245"/>
      <c r="L36" s="245">
        <f>H36</f>
        <v>0</v>
      </c>
      <c r="M36" s="245"/>
      <c r="N36" s="245">
        <f>H36</f>
        <v>0</v>
      </c>
      <c r="O36" s="245"/>
      <c r="P36" s="259">
        <v>0</v>
      </c>
      <c r="Q36" s="245"/>
      <c r="R36" s="259">
        <v>0</v>
      </c>
      <c r="S36" s="154"/>
    </row>
    <row r="37" spans="2:19" ht="42" customHeight="1">
      <c r="B37" s="195">
        <v>3</v>
      </c>
      <c r="C37" s="211" t="s">
        <v>244</v>
      </c>
      <c r="D37" s="331" t="s">
        <v>181</v>
      </c>
      <c r="E37" s="331"/>
      <c r="F37" s="331"/>
      <c r="G37" s="331"/>
      <c r="H37" s="245">
        <v>0</v>
      </c>
      <c r="I37" s="245"/>
      <c r="J37" s="245">
        <v>1</v>
      </c>
      <c r="K37" s="245"/>
      <c r="L37" s="245">
        <v>0</v>
      </c>
      <c r="M37" s="245"/>
      <c r="N37" s="245">
        <v>0</v>
      </c>
      <c r="O37" s="245"/>
      <c r="P37" s="245" t="s">
        <v>243</v>
      </c>
      <c r="Q37" s="245"/>
      <c r="R37" s="245" t="s">
        <v>243</v>
      </c>
      <c r="S37" s="154"/>
    </row>
    <row r="38" spans="2:19" ht="24" customHeight="1">
      <c r="B38" s="195">
        <v>4</v>
      </c>
      <c r="C38" s="211" t="s">
        <v>247</v>
      </c>
      <c r="D38" s="334" t="s">
        <v>182</v>
      </c>
      <c r="E38" s="334"/>
      <c r="F38" s="334"/>
      <c r="G38" s="334"/>
      <c r="H38" s="245">
        <f>'II B) Y 1'!C75</f>
        <v>57</v>
      </c>
      <c r="I38" s="245"/>
      <c r="J38" s="245">
        <v>4</v>
      </c>
      <c r="K38" s="245"/>
      <c r="L38" s="245">
        <f t="shared" si="0" ref="L38:L43">H38</f>
        <v>57</v>
      </c>
      <c r="M38" s="245"/>
      <c r="N38" s="245" t="s">
        <v>243</v>
      </c>
      <c r="O38" s="245"/>
      <c r="P38" s="245" t="s">
        <v>243</v>
      </c>
      <c r="Q38" s="245"/>
      <c r="R38" s="245">
        <f>'II B) Y 1'!Y75</f>
        <v>5260886.4000000004</v>
      </c>
      <c r="S38" s="154"/>
    </row>
    <row r="39" spans="2:19" ht="24" customHeight="1">
      <c r="B39" s="195">
        <v>5</v>
      </c>
      <c r="C39" s="211" t="s">
        <v>248</v>
      </c>
      <c r="D39" s="334" t="s">
        <v>183</v>
      </c>
      <c r="E39" s="334"/>
      <c r="F39" s="334"/>
      <c r="G39" s="334"/>
      <c r="H39" s="245">
        <f>'II C y 1_'!D168</f>
        <v>152</v>
      </c>
      <c r="I39" s="245"/>
      <c r="J39" s="245">
        <v>4</v>
      </c>
      <c r="K39" s="245"/>
      <c r="L39" s="245">
        <f t="shared" si="0"/>
        <v>152</v>
      </c>
      <c r="M39" s="245"/>
      <c r="N39" s="245">
        <f>H39</f>
        <v>152</v>
      </c>
      <c r="O39" s="245"/>
      <c r="P39" s="259">
        <f>'II C y 1_'!U168</f>
        <v>9002010.8800000008</v>
      </c>
      <c r="Q39" s="245"/>
      <c r="R39" s="259">
        <f>'II C y 1_'!V170</f>
        <v>3688182.089999998</v>
      </c>
      <c r="S39" s="154"/>
    </row>
    <row r="40" spans="2:19" ht="24" customHeight="1">
      <c r="B40" s="195">
        <v>6</v>
      </c>
      <c r="C40" s="211" t="s">
        <v>249</v>
      </c>
      <c r="D40" s="334" t="s">
        <v>184</v>
      </c>
      <c r="E40" s="334"/>
      <c r="F40" s="334"/>
      <c r="G40" s="334"/>
      <c r="H40" s="245">
        <f>'II D) 2'!C34</f>
        <v>18</v>
      </c>
      <c r="I40" s="245">
        <v>1</v>
      </c>
      <c r="J40" s="245">
        <v>1</v>
      </c>
      <c r="K40" s="245"/>
      <c r="L40" s="245">
        <f t="shared" si="0"/>
        <v>18</v>
      </c>
      <c r="M40" s="245"/>
      <c r="N40" s="245">
        <f>H40</f>
        <v>18</v>
      </c>
      <c r="O40" s="245"/>
      <c r="P40" s="245" t="s">
        <v>243</v>
      </c>
      <c r="Q40" s="245"/>
      <c r="R40" s="245" t="s">
        <v>243</v>
      </c>
      <c r="S40" s="154"/>
    </row>
    <row r="41" spans="2:19" ht="24" customHeight="1">
      <c r="B41" s="195">
        <v>7</v>
      </c>
      <c r="C41" s="211" t="s">
        <v>250</v>
      </c>
      <c r="D41" s="334" t="s">
        <v>185</v>
      </c>
      <c r="E41" s="334"/>
      <c r="F41" s="334"/>
      <c r="G41" s="334"/>
      <c r="H41" s="245">
        <v>0</v>
      </c>
      <c r="I41" s="245"/>
      <c r="J41" s="245">
        <v>1</v>
      </c>
      <c r="K41" s="245"/>
      <c r="L41" s="245">
        <f t="shared" si="0"/>
        <v>0</v>
      </c>
      <c r="M41" s="245"/>
      <c r="N41" s="245">
        <f>H41</f>
        <v>0</v>
      </c>
      <c r="O41" s="245"/>
      <c r="P41" s="245" t="s">
        <v>243</v>
      </c>
      <c r="Q41" s="245"/>
      <c r="R41" s="245" t="s">
        <v>243</v>
      </c>
      <c r="S41" s="154"/>
    </row>
    <row r="42" spans="2:19" ht="24" customHeight="1">
      <c r="B42" s="195">
        <v>8</v>
      </c>
      <c r="C42" s="211" t="s">
        <v>251</v>
      </c>
      <c r="D42" s="334" t="s">
        <v>242</v>
      </c>
      <c r="E42" s="334"/>
      <c r="F42" s="334"/>
      <c r="G42" s="334"/>
      <c r="H42" s="245">
        <f>'II D) 4 A'!C25</f>
        <v>0</v>
      </c>
      <c r="I42" s="245"/>
      <c r="J42" s="245">
        <v>1</v>
      </c>
      <c r="K42" s="245"/>
      <c r="L42" s="245">
        <f t="shared" si="0"/>
        <v>0</v>
      </c>
      <c r="M42" s="245"/>
      <c r="N42" s="245">
        <f>H42</f>
        <v>0</v>
      </c>
      <c r="O42" s="245"/>
      <c r="P42" s="259" t="s">
        <v>243</v>
      </c>
      <c r="Q42" s="245"/>
      <c r="R42" s="259" t="s">
        <v>243</v>
      </c>
      <c r="S42" s="154"/>
    </row>
    <row r="43" spans="2:19" ht="24" customHeight="1">
      <c r="B43" s="195">
        <v>9</v>
      </c>
      <c r="C43" s="211" t="s">
        <v>252</v>
      </c>
      <c r="D43" s="334" t="s">
        <v>186</v>
      </c>
      <c r="E43" s="334"/>
      <c r="F43" s="334"/>
      <c r="G43" s="334"/>
      <c r="H43" s="245">
        <f>'II D) 6'!D26</f>
        <v>0</v>
      </c>
      <c r="I43" s="245"/>
      <c r="J43" s="245">
        <v>3</v>
      </c>
      <c r="K43" s="245"/>
      <c r="L43" s="245">
        <f t="shared" si="0"/>
        <v>0</v>
      </c>
      <c r="M43" s="245"/>
      <c r="N43" s="245">
        <f>H43</f>
        <v>0</v>
      </c>
      <c r="O43" s="245"/>
      <c r="P43" s="245" t="s">
        <v>243</v>
      </c>
      <c r="Q43" s="245"/>
      <c r="R43" s="245" t="s">
        <v>243</v>
      </c>
      <c r="S43" s="154"/>
    </row>
    <row r="44" spans="2:19" ht="24" customHeight="1">
      <c r="B44" s="195">
        <v>10</v>
      </c>
      <c r="C44" s="211" t="s">
        <v>253</v>
      </c>
      <c r="D44" s="334" t="s">
        <v>187</v>
      </c>
      <c r="E44" s="334"/>
      <c r="F44" s="334"/>
      <c r="G44" s="334"/>
      <c r="H44" s="245">
        <v>32</v>
      </c>
      <c r="I44" s="245"/>
      <c r="J44" s="245">
        <v>1</v>
      </c>
      <c r="K44" s="245"/>
      <c r="L44" s="245" t="s">
        <v>243</v>
      </c>
      <c r="M44" s="245"/>
      <c r="N44" s="245" t="s">
        <v>243</v>
      </c>
      <c r="O44" s="245"/>
      <c r="P44" s="245" t="s">
        <v>243</v>
      </c>
      <c r="Q44" s="245"/>
      <c r="R44" s="245" t="s">
        <v>243</v>
      </c>
      <c r="S44" s="154"/>
    </row>
    <row r="45" spans="2:19" ht="24" customHeight="1">
      <c r="B45" s="195">
        <v>11</v>
      </c>
      <c r="C45" s="211" t="s">
        <v>254</v>
      </c>
      <c r="D45" s="334" t="s">
        <v>188</v>
      </c>
      <c r="E45" s="334"/>
      <c r="F45" s="334"/>
      <c r="G45" s="334"/>
      <c r="H45" s="245">
        <v>27</v>
      </c>
      <c r="I45" s="245"/>
      <c r="J45" s="245">
        <v>1</v>
      </c>
      <c r="K45" s="245"/>
      <c r="L45" s="245" t="s">
        <v>243</v>
      </c>
      <c r="M45" s="245"/>
      <c r="N45" s="245" t="s">
        <v>243</v>
      </c>
      <c r="O45" s="245"/>
      <c r="P45" s="245" t="s">
        <v>243</v>
      </c>
      <c r="Q45" s="245"/>
      <c r="R45" s="245" t="s">
        <v>243</v>
      </c>
      <c r="S45" s="154"/>
    </row>
    <row r="46" spans="2:19" ht="24" customHeight="1">
      <c r="B46" s="195">
        <v>12</v>
      </c>
      <c r="C46" s="211" t="s">
        <v>255</v>
      </c>
      <c r="D46" s="334" t="s">
        <v>189</v>
      </c>
      <c r="E46" s="334"/>
      <c r="F46" s="334"/>
      <c r="G46" s="334"/>
      <c r="H46" s="245">
        <v>84</v>
      </c>
      <c r="I46" s="245"/>
      <c r="J46" s="245">
        <v>3</v>
      </c>
      <c r="K46" s="245"/>
      <c r="L46" s="245" t="s">
        <v>243</v>
      </c>
      <c r="M46" s="245"/>
      <c r="N46" s="245" t="s">
        <v>243</v>
      </c>
      <c r="O46" s="245"/>
      <c r="P46" s="245" t="s">
        <v>243</v>
      </c>
      <c r="Q46" s="245"/>
      <c r="R46" s="245" t="s">
        <v>243</v>
      </c>
      <c r="S46" s="154"/>
    </row>
    <row r="47" spans="2:19" ht="24" customHeight="1">
      <c r="B47" s="195">
        <v>13</v>
      </c>
      <c r="C47" s="211" t="s">
        <v>256</v>
      </c>
      <c r="D47" s="334" t="s">
        <v>391</v>
      </c>
      <c r="E47" s="334"/>
      <c r="F47" s="334"/>
      <c r="G47" s="334"/>
      <c r="H47" s="245">
        <v>0</v>
      </c>
      <c r="I47" s="245"/>
      <c r="J47" s="245">
        <v>1</v>
      </c>
      <c r="K47" s="245"/>
      <c r="L47" s="245">
        <v>0</v>
      </c>
      <c r="M47" s="245"/>
      <c r="N47" s="245">
        <v>0</v>
      </c>
      <c r="O47" s="245"/>
      <c r="P47" s="245" t="s">
        <v>243</v>
      </c>
      <c r="Q47" s="245"/>
      <c r="R47" s="245" t="s">
        <v>243</v>
      </c>
      <c r="S47" s="154"/>
    </row>
    <row r="48" spans="2:19" ht="40.5" customHeight="1">
      <c r="B48" s="195">
        <v>14</v>
      </c>
      <c r="C48" s="211" t="s">
        <v>257</v>
      </c>
      <c r="D48" s="331" t="s">
        <v>190</v>
      </c>
      <c r="E48" s="331"/>
      <c r="F48" s="331"/>
      <c r="G48" s="331"/>
      <c r="H48" s="245">
        <v>0</v>
      </c>
      <c r="I48" s="245"/>
      <c r="J48" s="245">
        <v>1</v>
      </c>
      <c r="K48" s="245"/>
      <c r="L48" s="245">
        <v>0</v>
      </c>
      <c r="M48" s="245"/>
      <c r="N48" s="245">
        <v>0</v>
      </c>
      <c r="O48" s="245"/>
      <c r="P48" s="245" t="s">
        <v>243</v>
      </c>
      <c r="Q48" s="245"/>
      <c r="R48" s="245" t="s">
        <v>243</v>
      </c>
      <c r="S48" s="154"/>
    </row>
    <row r="49" spans="2:19" ht="41.25" customHeight="1">
      <c r="B49" s="195">
        <v>15</v>
      </c>
      <c r="C49" s="211" t="s">
        <v>258</v>
      </c>
      <c r="D49" s="331" t="s">
        <v>191</v>
      </c>
      <c r="E49" s="331"/>
      <c r="F49" s="331"/>
      <c r="G49" s="331"/>
      <c r="H49" s="245">
        <v>0</v>
      </c>
      <c r="I49" s="245"/>
      <c r="J49" s="245">
        <v>1</v>
      </c>
      <c r="K49" s="245"/>
      <c r="L49" s="245">
        <v>0</v>
      </c>
      <c r="M49" s="245"/>
      <c r="N49" s="245">
        <v>0</v>
      </c>
      <c r="O49" s="245"/>
      <c r="P49" s="245" t="s">
        <v>243</v>
      </c>
      <c r="Q49" s="245"/>
      <c r="R49" s="245" t="s">
        <v>243</v>
      </c>
      <c r="S49" s="154"/>
    </row>
    <row r="50" spans="2:19" ht="60" customHeight="1">
      <c r="B50" s="195">
        <v>16</v>
      </c>
      <c r="C50" s="211" t="s">
        <v>259</v>
      </c>
      <c r="D50" s="344" t="s">
        <v>192</v>
      </c>
      <c r="E50" s="344"/>
      <c r="F50" s="344"/>
      <c r="G50" s="344"/>
      <c r="H50" s="245">
        <v>0</v>
      </c>
      <c r="I50" s="245"/>
      <c r="J50" s="245">
        <v>1</v>
      </c>
      <c r="K50" s="245"/>
      <c r="L50" s="245">
        <v>0</v>
      </c>
      <c r="M50" s="245"/>
      <c r="N50" s="245">
        <v>0</v>
      </c>
      <c r="O50" s="245"/>
      <c r="P50" s="245" t="s">
        <v>243</v>
      </c>
      <c r="Q50" s="245"/>
      <c r="R50" s="245" t="s">
        <v>243</v>
      </c>
      <c r="S50" s="154"/>
    </row>
    <row r="51" spans="2:18" ht="18.75">
      <c r="B51" s="195">
        <v>17</v>
      </c>
      <c r="C51" s="211" t="s">
        <v>948</v>
      </c>
      <c r="D51" s="344" t="s">
        <v>938</v>
      </c>
      <c r="E51" s="344"/>
      <c r="F51" s="344"/>
      <c r="G51" s="344"/>
      <c r="H51" s="245">
        <v>2</v>
      </c>
      <c r="I51" s="245"/>
      <c r="J51" s="245">
        <v>1</v>
      </c>
      <c r="K51" s="245"/>
      <c r="L51" s="245">
        <f>H51</f>
        <v>2</v>
      </c>
      <c r="M51" s="245"/>
      <c r="N51" s="245">
        <f>H51</f>
        <v>2</v>
      </c>
      <c r="O51" s="245"/>
      <c r="P51" s="259" t="s">
        <v>243</v>
      </c>
      <c r="Q51" s="245"/>
      <c r="R51" s="259" t="s">
        <v>243</v>
      </c>
    </row>
    <row r="52" spans="4:8" ht="15">
      <c r="D52" s="52"/>
      <c r="E52" s="52"/>
      <c r="F52" s="52"/>
      <c r="G52" s="52"/>
      <c r="H52" s="214"/>
    </row>
    <row r="53" spans="4:7" ht="15">
      <c r="D53" s="52"/>
      <c r="E53" s="52"/>
      <c r="F53" s="52"/>
      <c r="G53" s="52"/>
    </row>
    <row r="54" spans="4:7" ht="15">
      <c r="D54" s="52"/>
      <c r="E54" s="52"/>
      <c r="F54" s="52"/>
      <c r="G54" s="52"/>
    </row>
    <row r="55" spans="4:7" ht="15">
      <c r="D55" s="52"/>
      <c r="E55" s="52"/>
      <c r="F55" s="52"/>
      <c r="G55" s="52"/>
    </row>
    <row r="56" spans="4:7" ht="15">
      <c r="D56" s="52"/>
      <c r="E56" s="52"/>
      <c r="F56" s="52"/>
      <c r="G56" s="52"/>
    </row>
    <row r="57" spans="4:7" ht="15">
      <c r="D57" s="52"/>
      <c r="E57" s="52"/>
      <c r="F57" s="52"/>
      <c r="G57" s="52"/>
    </row>
    <row r="58" spans="4:7" ht="15">
      <c r="D58" s="52"/>
      <c r="E58" s="52"/>
      <c r="F58" s="52"/>
      <c r="G58" s="52"/>
    </row>
    <row r="62" spans="3:6" ht="15">
      <c r="C62" s="95"/>
      <c r="D62" s="142"/>
      <c r="E62" s="142"/>
      <c r="F62" s="260"/>
    </row>
    <row r="63" spans="3:6" ht="15">
      <c r="C63" s="345" t="s">
        <v>1207</v>
      </c>
      <c r="D63" s="339"/>
      <c r="E63" s="339"/>
      <c r="F63" s="340"/>
    </row>
    <row r="64" spans="3:6" ht="15">
      <c r="C64" s="335" t="s">
        <v>170</v>
      </c>
      <c r="D64" s="336"/>
      <c r="E64" s="336"/>
      <c r="F64" s="337"/>
    </row>
    <row r="65" spans="3:6" ht="15">
      <c r="C65" s="261"/>
      <c r="D65" s="262"/>
      <c r="E65" s="262"/>
      <c r="F65" s="263"/>
    </row>
    <row r="66" spans="3:6" ht="15">
      <c r="C66" s="345" t="s">
        <v>1208</v>
      </c>
      <c r="D66" s="339"/>
      <c r="E66" s="339"/>
      <c r="F66" s="340"/>
    </row>
    <row r="67" spans="3:6" ht="15">
      <c r="C67" s="335" t="s">
        <v>171</v>
      </c>
      <c r="D67" s="336"/>
      <c r="E67" s="336"/>
      <c r="F67" s="337"/>
    </row>
    <row r="68" spans="3:6" ht="15">
      <c r="C68" s="261"/>
      <c r="D68" s="262"/>
      <c r="E68" s="262"/>
      <c r="F68" s="263"/>
    </row>
    <row r="69" spans="3:6" ht="15">
      <c r="C69" s="341"/>
      <c r="D69" s="342"/>
      <c r="E69" s="342"/>
      <c r="F69" s="343"/>
    </row>
    <row r="70" spans="3:6" ht="15">
      <c r="C70" s="335" t="s">
        <v>172</v>
      </c>
      <c r="D70" s="336"/>
      <c r="E70" s="336"/>
      <c r="F70" s="337"/>
    </row>
    <row r="71" spans="3:6" ht="15">
      <c r="C71" s="261"/>
      <c r="D71" s="262"/>
      <c r="E71" s="262"/>
      <c r="F71" s="263"/>
    </row>
    <row r="72" spans="3:6" ht="15">
      <c r="C72" s="338">
        <f ca="1">TODAY()</f>
        <v>44991</v>
      </c>
      <c r="D72" s="339"/>
      <c r="E72" s="339"/>
      <c r="F72" s="340"/>
    </row>
    <row r="73" spans="3:6" ht="15">
      <c r="C73" s="335" t="s">
        <v>173</v>
      </c>
      <c r="D73" s="336"/>
      <c r="E73" s="336"/>
      <c r="F73" s="337"/>
    </row>
    <row r="74" spans="3:6" ht="15">
      <c r="C74" s="341"/>
      <c r="D74" s="342"/>
      <c r="E74" s="342"/>
      <c r="F74" s="343"/>
    </row>
  </sheetData>
  <mergeCells count="29">
    <mergeCell ref="C70:F70"/>
    <mergeCell ref="C72:F72"/>
    <mergeCell ref="C73:F73"/>
    <mergeCell ref="C74:F74"/>
    <mergeCell ref="D50:G50"/>
    <mergeCell ref="C63:F63"/>
    <mergeCell ref="C64:F64"/>
    <mergeCell ref="C66:F66"/>
    <mergeCell ref="C67:F67"/>
    <mergeCell ref="C69:F69"/>
    <mergeCell ref="D51:G51"/>
    <mergeCell ref="D49:G49"/>
    <mergeCell ref="D38:G38"/>
    <mergeCell ref="D39:G39"/>
    <mergeCell ref="D40:G40"/>
    <mergeCell ref="D41:G41"/>
    <mergeCell ref="D42:G42"/>
    <mergeCell ref="D43:G43"/>
    <mergeCell ref="D44:G44"/>
    <mergeCell ref="D45:G45"/>
    <mergeCell ref="D46:G46"/>
    <mergeCell ref="D47:G47"/>
    <mergeCell ref="D48:G48"/>
    <mergeCell ref="D37:G37"/>
    <mergeCell ref="D11:S11"/>
    <mergeCell ref="D12:S12"/>
    <mergeCell ref="D13:S13"/>
    <mergeCell ref="D35:G35"/>
    <mergeCell ref="D36:G36"/>
  </mergeCells>
  <hyperlinks>
    <hyperlink ref="D35" location="'A Y  II D3'!A1" display="Personal Comisionado"/>
    <hyperlink ref="D36" location="'A Y II D4'!A1" display="Personal con Licencia"/>
    <hyperlink ref="D37" location="'B)'!A1" display="Registro Federal de Contribuyentes de Trabajadores con Pagos Retroactivos con un Periodo Mayor a 45 días"/>
    <hyperlink ref="D38" location="'II B) Y 1'!A1" display="Plaza / Función"/>
    <hyperlink ref="D39" location="'II C y 1_'!A1" display="Personal Federalizado por Registro Federal de Contribuyentes"/>
    <hyperlink ref="D40" location="'II D) 2'!A1" display="Movimientos de Plazas"/>
    <hyperlink ref="D41" location="'II D) 4'!A1" display="Trabajadores Jubilados en el Periodo"/>
    <hyperlink ref="D42" location="'II D) 4 A'!A1" display="Trabajadores que Tramitaron Licencia Prejubilatoria en el Periodo"/>
    <hyperlink ref="D43" location="'II D) 6'!A1" display="Trabajadores Contratados por Honorarios en el Periodo"/>
    <hyperlink ref="D44" location="'II D) 7 1'!A1" display="Analítico de Categorías / Plazas Autorizadas con su Tabulador"/>
    <hyperlink ref="D45" location="'II D) 7 2 '!A1" display="Catálogo de Categorías y Tabuladores"/>
    <hyperlink ref="D46" location="'II D) 7 3'!A1" display="Catálogo de Percepciones y Deducciones"/>
    <hyperlink ref="D47" location="'E)'!A1" display="Trabajadores que Cobran con RFC / CURP con Formato Incorreto"/>
    <hyperlink ref="D48" location="'F) 1'!A1" display="Trabajadores con Doble Asignación Salarial en Municipios no Colindantes Geográficamente"/>
    <hyperlink ref="D49" location="'F) 2'!A1" display="Trabajadores Ocupando Plazas que Superan el Número de Horas de Compatibilidad Autorizadas"/>
    <hyperlink ref="C36" location="'A Y II D4'!A1" display="A Y II D4"/>
    <hyperlink ref="C37" location="'B)'!A1" display="B)   "/>
    <hyperlink ref="C38" location="'II B) Y 1'!A1" display="II B) Y 1"/>
    <hyperlink ref="C39" location="'II C y 1_'!A1" display="II C y 1_"/>
    <hyperlink ref="C40" location="'II D) 2'!A1" display="II D) 2"/>
    <hyperlink ref="C41" location="'II D) 4'!A1" display="II D) 4"/>
    <hyperlink ref="C42" location="'II D) 4 A'!A1" display="II D) 4 A"/>
    <hyperlink ref="C43" location="'II D) 6'!A1" display="II D) 6"/>
    <hyperlink ref="C44" location="'II D) 7 1'!A1" display="II D) 7 1 "/>
    <hyperlink ref="C45" location="'II D) 7 2 '!A1" display="II D) 7 2 "/>
    <hyperlink ref="C46" location="'II D) 7 3'!A1" display="II D) 7 3 "/>
    <hyperlink ref="C47" location="'E)'!A1" display="E)"/>
    <hyperlink ref="C48" location="'F) 1'!A1" display="F) 1"/>
    <hyperlink ref="C49" location="'F) 2'!A1" display="F) 2"/>
    <hyperlink ref="C50" location="'G)'!A1" display="G)"/>
    <hyperlink ref="C35" location="'A Y  II D3'!A1" display="A Y II D3"/>
    <hyperlink ref="D50" location="'G)'!A1" display="Trabajadores Cuyo Salario Básico Supere los Ingresos Promedio de un Docente en la Categoría más Alta del Tabulador Salarial Correspondiente a Cada Entidad"/>
    <hyperlink ref="C51" location="'G)'!A1" display="H)"/>
    <hyperlink ref="D51" location="'G)'!A1" display="Movimientos de Personal por Centro de Trabajo"/>
    <hyperlink ref="D51:G51" location="'H)'!A1" display="Movimientos de Personal por Centro de Trabajo"/>
  </hyperlinks>
  <pageMargins left="0.25" right="0.25" top="0.75" bottom="0.75" header="0.3" footer="0.3"/>
  <pageSetup fitToHeight="0" orientation="portrait" paperSize="1" scale="47"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theme="5" tint="-0.4999699890613556"/>
    <pageSetUpPr fitToPage="1"/>
  </sheetPr>
  <dimension ref="A10:IM32"/>
  <sheetViews>
    <sheetView showGridLines="0" zoomScale="80" zoomScaleNormal="80" workbookViewId="0" topLeftCell="A10">
      <selection pane="topLeft" activeCell="B18" sqref="B18:M21"/>
    </sheetView>
  </sheetViews>
  <sheetFormatPr defaultColWidth="38.144285714285715" defaultRowHeight="15"/>
  <cols>
    <col min="1" max="1" width="2.2857142857142856" customWidth="1"/>
    <col min="2" max="2" width="17.428571428571427" customWidth="1"/>
    <col min="3" max="3" width="19.857142857142858" customWidth="1"/>
    <col min="4" max="4" width="24.285714285714285" bestFit="1" customWidth="1"/>
    <col min="5" max="5" width="27.142857142857142" customWidth="1"/>
    <col min="6" max="6" width="49.285714285714285" customWidth="1"/>
    <col min="7" max="7" width="13.714285714285714" customWidth="1"/>
    <col min="8" max="8" width="13.285714285714286" customWidth="1"/>
    <col min="9" max="9" width="11.857142857142858" customWidth="1"/>
    <col min="10" max="10" width="11.714285714285714" customWidth="1"/>
    <col min="11" max="11" width="13.285714285714286" customWidth="1"/>
    <col min="12" max="12" width="66" bestFit="1" customWidth="1"/>
    <col min="13" max="13" width="18" customWidth="1"/>
    <col min="14" max="14" width="3.7142857142857144" customWidth="1"/>
    <col min="15" max="246" width="11.428571428571429" customWidth="1"/>
    <col min="247" max="248" width="3.7142857142857144" customWidth="1"/>
    <col min="249" max="249" width="20.428571428571427" customWidth="1"/>
    <col min="250" max="250" width="24.285714285714285" bestFit="1" customWidth="1"/>
    <col min="251" max="251" width="22.428571428571427" bestFit="1" customWidth="1"/>
  </cols>
  <sheetData>
    <row r="1" ht="15" customHeight="1"/>
    <row r="2" ht="15" customHeight="1"/>
    <row r="3" ht="15" customHeight="1"/>
    <row r="4" ht="15" customHeight="1"/>
    <row r="5" ht="15" customHeight="1"/>
    <row r="6" ht="15" customHeight="1"/>
    <row r="7" ht="15" customHeight="1"/>
    <row r="8" ht="15" customHeight="1"/>
    <row r="10" spans="2:13" ht="18.75">
      <c r="B10" s="34" t="s">
        <v>148</v>
      </c>
      <c r="C10" s="35"/>
      <c r="D10" s="35"/>
      <c r="E10" s="35"/>
      <c r="F10" s="35"/>
      <c r="G10" s="35"/>
      <c r="H10" s="35"/>
      <c r="I10" s="35"/>
      <c r="J10" s="35"/>
      <c r="K10" s="35"/>
      <c r="L10" s="35"/>
      <c r="M10" s="36"/>
    </row>
    <row r="11" spans="2:13" ht="18.75">
      <c r="B11" s="352" t="str">
        <f>'Caratula Resumen'!D22</f>
        <v>Fondo de Aportaciones para la Educación Tecnológica y de Adultos/Colegio Nacional de Educación Profesional Técnica (FAETA/CONALEP)</v>
      </c>
      <c r="C11" s="353"/>
      <c r="D11" s="353"/>
      <c r="E11" s="353"/>
      <c r="F11" s="353"/>
      <c r="G11" s="353"/>
      <c r="H11" s="37"/>
      <c r="I11" s="37"/>
      <c r="J11" s="37"/>
      <c r="K11" s="37"/>
      <c r="L11" s="206"/>
      <c r="M11" s="38" t="str">
        <f>'Caratula Resumen'!D23</f>
        <v>4°. Trimestre</v>
      </c>
    </row>
    <row r="12" spans="2:13" ht="15">
      <c r="B12" s="30"/>
      <c r="C12" s="31"/>
      <c r="D12" s="31"/>
      <c r="E12" s="31"/>
      <c r="F12" s="31"/>
      <c r="G12" s="31"/>
      <c r="H12" s="31"/>
      <c r="I12" s="31"/>
      <c r="J12" s="31"/>
      <c r="K12" s="31"/>
      <c r="L12" s="31"/>
      <c r="M12" s="39"/>
    </row>
    <row r="13" ht="5.1" customHeight="1"/>
    <row r="14" spans="1:247" ht="32.25" customHeight="1">
      <c r="A14" s="13"/>
      <c r="B14" s="349" t="s">
        <v>0</v>
      </c>
      <c r="C14" s="349" t="s">
        <v>60</v>
      </c>
      <c r="D14" s="349" t="s">
        <v>44</v>
      </c>
      <c r="E14" s="349" t="s">
        <v>18</v>
      </c>
      <c r="F14" s="349" t="s">
        <v>37</v>
      </c>
      <c r="G14" s="392" t="s">
        <v>70</v>
      </c>
      <c r="H14" s="349" t="s">
        <v>69</v>
      </c>
      <c r="I14" s="349"/>
      <c r="J14" s="349" t="s">
        <v>68</v>
      </c>
      <c r="K14" s="349"/>
      <c r="L14" s="392" t="s">
        <v>67</v>
      </c>
      <c r="M14" s="392" t="s">
        <v>66</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row>
    <row r="15" spans="1:247" ht="84.75" customHeight="1">
      <c r="A15" s="13"/>
      <c r="B15" s="349"/>
      <c r="C15" s="349"/>
      <c r="D15" s="349"/>
      <c r="E15" s="349"/>
      <c r="F15" s="349"/>
      <c r="G15" s="392"/>
      <c r="H15" s="158" t="s">
        <v>29</v>
      </c>
      <c r="I15" s="158" t="s">
        <v>54</v>
      </c>
      <c r="J15" s="49" t="s">
        <v>56</v>
      </c>
      <c r="K15" s="158" t="s">
        <v>57</v>
      </c>
      <c r="L15" s="392"/>
      <c r="M15" s="392"/>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row>
    <row r="16" spans="1:13" ht="5.1" customHeight="1">
      <c r="A16" s="13"/>
      <c r="B16" s="13"/>
      <c r="C16" s="18"/>
      <c r="D16" s="18"/>
      <c r="E16" s="18"/>
      <c r="F16" s="18"/>
      <c r="G16" s="18"/>
      <c r="H16" s="18"/>
      <c r="I16" s="18"/>
      <c r="J16" s="16"/>
      <c r="K16" s="16"/>
      <c r="L16" s="15"/>
      <c r="M16" s="17"/>
    </row>
    <row r="17" spans="1:13" ht="15" customHeight="1" hidden="1">
      <c r="A17" s="13"/>
      <c r="B17" s="168" t="s">
        <v>0</v>
      </c>
      <c r="C17" s="163" t="s">
        <v>60</v>
      </c>
      <c r="D17" s="163" t="s">
        <v>44</v>
      </c>
      <c r="E17" s="163" t="s">
        <v>18</v>
      </c>
      <c r="F17" s="163" t="s">
        <v>37</v>
      </c>
      <c r="G17" s="168" t="s">
        <v>70</v>
      </c>
      <c r="H17" s="158" t="s">
        <v>29</v>
      </c>
      <c r="I17" s="158" t="s">
        <v>54</v>
      </c>
      <c r="J17" s="158" t="s">
        <v>235</v>
      </c>
      <c r="K17" s="158" t="s">
        <v>236</v>
      </c>
      <c r="L17" s="156" t="s">
        <v>67</v>
      </c>
      <c r="M17" s="168" t="s">
        <v>66</v>
      </c>
    </row>
    <row r="18" spans="1:13" ht="15" customHeight="1">
      <c r="A18" s="13"/>
      <c r="B18" s="285"/>
      <c r="C18" s="285"/>
      <c r="D18" s="285"/>
      <c r="E18" s="285"/>
      <c r="F18" s="285"/>
      <c r="G18" s="285"/>
      <c r="H18" s="285"/>
      <c r="I18" s="285"/>
      <c r="J18" s="285"/>
      <c r="K18" s="285"/>
      <c r="L18" s="285"/>
      <c r="M18" s="285"/>
    </row>
    <row r="19" spans="2:13" ht="15">
      <c r="B19" s="285"/>
      <c r="C19" s="285"/>
      <c r="D19" s="285"/>
      <c r="E19" s="285"/>
      <c r="F19" s="285"/>
      <c r="G19" s="285"/>
      <c r="H19" s="285"/>
      <c r="I19" s="285"/>
      <c r="J19" s="285"/>
      <c r="K19" s="285"/>
      <c r="L19" s="285"/>
      <c r="M19" s="285"/>
    </row>
    <row r="20" spans="2:13" ht="15">
      <c r="B20" s="285"/>
      <c r="C20" s="285"/>
      <c r="D20" s="285"/>
      <c r="E20" s="285"/>
      <c r="F20" s="285"/>
      <c r="G20" s="285"/>
      <c r="H20" s="285"/>
      <c r="I20" s="285"/>
      <c r="J20" s="285"/>
      <c r="K20" s="285"/>
      <c r="L20" s="285"/>
      <c r="M20" s="285"/>
    </row>
    <row r="21" spans="2:13" ht="15">
      <c r="B21" s="285"/>
      <c r="C21" s="285"/>
      <c r="D21" s="285"/>
      <c r="E21" s="285"/>
      <c r="F21" s="285"/>
      <c r="G21" s="285"/>
      <c r="H21" s="285"/>
      <c r="I21" s="285"/>
      <c r="J21" s="285"/>
      <c r="K21" s="285"/>
      <c r="L21" s="285"/>
      <c r="M21" s="285"/>
    </row>
    <row r="22" spans="2:13" ht="15">
      <c r="B22" s="285"/>
      <c r="C22" s="285"/>
      <c r="D22" s="285"/>
      <c r="E22" s="285"/>
      <c r="F22" s="285"/>
      <c r="G22" s="285"/>
      <c r="H22" s="285"/>
      <c r="I22" s="285"/>
      <c r="J22" s="285"/>
      <c r="K22" s="285"/>
      <c r="L22" s="285"/>
      <c r="M22" s="285"/>
    </row>
    <row r="23" spans="2:13" ht="15">
      <c r="B23" s="285"/>
      <c r="C23" s="285"/>
      <c r="D23" s="285"/>
      <c r="E23" s="285"/>
      <c r="F23" s="285"/>
      <c r="G23" s="285"/>
      <c r="H23" s="285"/>
      <c r="I23" s="285"/>
      <c r="J23" s="285"/>
      <c r="K23" s="285"/>
      <c r="L23" s="285"/>
      <c r="M23" s="285"/>
    </row>
    <row r="24" spans="2:13" ht="15">
      <c r="B24" s="285"/>
      <c r="C24" s="285"/>
      <c r="D24" s="285"/>
      <c r="E24" s="285"/>
      <c r="F24" s="285"/>
      <c r="G24" s="285"/>
      <c r="H24" s="285"/>
      <c r="I24" s="285"/>
      <c r="J24" s="285"/>
      <c r="K24" s="285"/>
      <c r="L24" s="285"/>
      <c r="M24" s="285"/>
    </row>
    <row r="25" spans="2:13" ht="15">
      <c r="B25" s="285"/>
      <c r="C25" s="285"/>
      <c r="D25" s="285"/>
      <c r="E25" s="285"/>
      <c r="F25" s="285"/>
      <c r="G25" s="285"/>
      <c r="H25" s="285"/>
      <c r="I25" s="285"/>
      <c r="J25" s="285"/>
      <c r="K25" s="285"/>
      <c r="L25" s="285"/>
      <c r="M25" s="285"/>
    </row>
    <row r="26" spans="2:13" ht="15">
      <c r="B26" s="80" t="s">
        <v>64</v>
      </c>
      <c r="C26" s="1"/>
      <c r="D26" s="212">
        <f>COUNTA(Tabla14[R.F.C.])</f>
        <v>0</v>
      </c>
      <c r="E26" s="42"/>
      <c r="F26" s="42"/>
      <c r="G26" s="42"/>
      <c r="H26" s="42"/>
      <c r="L26" s="119" t="s">
        <v>147</v>
      </c>
      <c r="M26" s="122">
        <f>SUBTOTAL(109,Tabla14[Percepciones pagadas dentro del periodo reportado])</f>
        <v>0</v>
      </c>
    </row>
    <row r="27" spans="2:13" ht="15">
      <c r="B27" s="48"/>
      <c r="C27" s="42"/>
      <c r="D27" s="42"/>
      <c r="E27" s="42"/>
      <c r="F27" s="42"/>
      <c r="G27" s="42"/>
      <c r="H27" s="42"/>
      <c r="I27" s="1"/>
      <c r="J27" s="42"/>
      <c r="K27" s="42"/>
      <c r="L27" s="42"/>
      <c r="M27" s="54"/>
    </row>
    <row r="28" spans="2:13" ht="15">
      <c r="B28" s="48"/>
      <c r="C28" s="42"/>
      <c r="D28" s="42"/>
      <c r="E28" s="42"/>
      <c r="F28" s="42"/>
      <c r="G28" s="42"/>
      <c r="H28" s="42"/>
      <c r="I28" s="1"/>
      <c r="J28" s="42"/>
      <c r="K28" s="42"/>
      <c r="L28" s="42"/>
      <c r="M28" s="54"/>
    </row>
    <row r="29" spans="2:13" ht="15">
      <c r="B29" s="55"/>
      <c r="C29" s="40"/>
      <c r="E29" s="40"/>
      <c r="F29" s="40"/>
      <c r="G29" s="40"/>
      <c r="H29" s="40"/>
      <c r="J29" s="67" t="s">
        <v>169</v>
      </c>
      <c r="L29" s="204">
        <f>SUM(Tabla14[Percepciones pagadas dentro del periodo reportado])</f>
        <v>0</v>
      </c>
      <c r="M29" s="54"/>
    </row>
    <row r="30" spans="2:13" ht="15">
      <c r="B30" s="56"/>
      <c r="C30" s="57"/>
      <c r="D30" s="57"/>
      <c r="E30" s="57"/>
      <c r="F30" s="57"/>
      <c r="G30" s="57"/>
      <c r="H30" s="57"/>
      <c r="I30" s="57"/>
      <c r="J30" s="57"/>
      <c r="K30" s="57"/>
      <c r="L30" s="57"/>
      <c r="M30" s="58"/>
    </row>
    <row r="31" spans="2:13" ht="15">
      <c r="B31" s="40" t="s">
        <v>152</v>
      </c>
      <c r="C31" s="41"/>
      <c r="D31" s="41"/>
      <c r="E31" s="179"/>
      <c r="F31" s="41"/>
      <c r="G31" s="41"/>
      <c r="H31" s="41"/>
      <c r="I31" s="41"/>
      <c r="J31" s="41"/>
      <c r="K31" s="41"/>
      <c r="L31" s="41"/>
      <c r="M31" s="41"/>
    </row>
    <row r="32" spans="2:13" ht="15">
      <c r="B32" s="41"/>
      <c r="C32" s="41"/>
      <c r="D32" s="41"/>
      <c r="E32" s="41"/>
      <c r="F32" s="41"/>
      <c r="G32" s="41"/>
      <c r="H32" s="41"/>
      <c r="I32" s="41"/>
      <c r="J32" s="41"/>
      <c r="K32" s="41"/>
      <c r="L32" s="41"/>
      <c r="M32" s="41"/>
    </row>
  </sheetData>
  <mergeCells count="11">
    <mergeCell ref="B11:G11"/>
    <mergeCell ref="M14:M15"/>
    <mergeCell ref="J14:K14"/>
    <mergeCell ref="L14:L15"/>
    <mergeCell ref="B14:B15"/>
    <mergeCell ref="C14:C15"/>
    <mergeCell ref="D14:D15"/>
    <mergeCell ref="E14:E15"/>
    <mergeCell ref="F14:F15"/>
    <mergeCell ref="G14:G15"/>
    <mergeCell ref="H14:I14"/>
  </mergeCells>
  <dataValidations count="1">
    <dataValidation allowBlank="1" showInputMessage="1" showErrorMessage="1" sqref="B11:G11 L11"/>
  </dataValidations>
  <printOptions horizontalCentered="1"/>
  <pageMargins left="0.2362204724409449" right="0.2362204724409449" top="0.15748031496062992" bottom="1.1811023622047245" header="0" footer="0"/>
  <pageSetup fitToHeight="0" orientation="landscape" paperSize="14" scale="56" r:id="rId6"/>
  <headerFooter>
    <oddFooter>&amp;C&amp;D&amp;R&amp;P de &amp;N</oddFooter>
  </headerFooter>
  <drawing r:id="rId3"/>
  <legacyDrawing r:id="rId4"/>
  <legacyDrawingHF r:id="rId5"/>
  <tableParts>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theme="5" tint="-0.24997000396251678"/>
    <pageSetUpPr fitToPage="1"/>
  </sheetPr>
  <dimension ref="B9:S41"/>
  <sheetViews>
    <sheetView showGridLines="0" zoomScale="80" zoomScaleNormal="80" workbookViewId="0" topLeftCell="A11">
      <selection pane="topLeft" activeCell="O29" sqref="O29"/>
    </sheetView>
  </sheetViews>
  <sheetFormatPr defaultColWidth="11.424285714285714" defaultRowHeight="15"/>
  <cols>
    <col min="1" max="1" width="3.7142857142857144" customWidth="1"/>
    <col min="2" max="2" width="11.285714285714286" customWidth="1"/>
    <col min="3" max="3" width="12.142857142857142" customWidth="1"/>
    <col min="4" max="4" width="34.857142857142854" bestFit="1" customWidth="1"/>
    <col min="5" max="5" width="32.142857142857146" customWidth="1"/>
    <col min="6" max="6" width="19.142857142857142" customWidth="1"/>
    <col min="7" max="7" width="14.714285714285714" customWidth="1"/>
    <col min="8" max="9" width="10.428571428571429" customWidth="1"/>
    <col min="10" max="10" width="29.428571428571427" customWidth="1"/>
    <col min="11" max="13" width="12.857142857142858" customWidth="1"/>
    <col min="14" max="16" width="20.714285714285715" customWidth="1"/>
    <col min="17" max="18" width="14.142857142857142" customWidth="1"/>
    <col min="19" max="19" width="20.714285714285715" customWidth="1"/>
    <col min="255" max="255" width="3.7142857142857144" customWidth="1"/>
  </cols>
  <sheetData>
    <row r="1" ht="15" customHeight="1"/>
    <row r="2" ht="15" customHeight="1"/>
    <row r="3" ht="15" customHeight="1"/>
    <row r="4" ht="15" customHeight="1"/>
    <row r="5" ht="15" customHeight="1"/>
    <row r="6" ht="15" customHeight="1"/>
    <row r="7" ht="15" customHeight="1"/>
    <row r="8" ht="15" customHeight="1"/>
    <row r="9" spans="2:19" ht="18.75">
      <c r="B9" s="34" t="s">
        <v>149</v>
      </c>
      <c r="C9" s="35"/>
      <c r="D9" s="35"/>
      <c r="E9" s="35"/>
      <c r="F9" s="35"/>
      <c r="G9" s="35"/>
      <c r="H9" s="35"/>
      <c r="I9" s="35"/>
      <c r="J9" s="35"/>
      <c r="K9" s="35"/>
      <c r="L9" s="35"/>
      <c r="M9" s="35"/>
      <c r="N9" s="35"/>
      <c r="O9" s="35"/>
      <c r="P9" s="35"/>
      <c r="Q9" s="209" t="s">
        <v>135</v>
      </c>
      <c r="R9" s="393" t="str">
        <f>'Caratula Resumen'!D21</f>
        <v>ZACATECAS</v>
      </c>
      <c r="S9" s="394"/>
    </row>
    <row r="10" spans="2:19" ht="18.75">
      <c r="B10" s="352" t="str">
        <f>'Caratula Resumen'!D22</f>
        <v>Fondo de Aportaciones para la Educación Tecnológica y de Adultos/Colegio Nacional de Educación Profesional Técnica (FAETA/CONALEP)</v>
      </c>
      <c r="C10" s="353"/>
      <c r="D10" s="353"/>
      <c r="E10" s="353"/>
      <c r="F10" s="353"/>
      <c r="G10" s="353"/>
      <c r="H10" s="353"/>
      <c r="I10" s="353"/>
      <c r="J10" s="353"/>
      <c r="K10" s="37"/>
      <c r="L10" s="37"/>
      <c r="M10" s="37"/>
      <c r="N10" s="37"/>
      <c r="O10" s="37"/>
      <c r="P10" s="37"/>
      <c r="Q10" s="37"/>
      <c r="R10" s="206"/>
      <c r="S10" s="38" t="str">
        <f>'Caratula Resumen'!D23</f>
        <v>4°. Trimestre</v>
      </c>
    </row>
    <row r="11" spans="2:19" ht="15">
      <c r="B11" s="30"/>
      <c r="C11" s="31"/>
      <c r="D11" s="31"/>
      <c r="E11" s="31"/>
      <c r="F11" s="31"/>
      <c r="G11" s="31"/>
      <c r="H11" s="31"/>
      <c r="I11" s="31"/>
      <c r="J11" s="31"/>
      <c r="K11" s="31"/>
      <c r="L11" s="31"/>
      <c r="M11" s="31"/>
      <c r="N11" s="31"/>
      <c r="O11" s="31"/>
      <c r="P11" s="31"/>
      <c r="Q11" s="31"/>
      <c r="R11" s="31"/>
      <c r="S11" s="39"/>
    </row>
    <row r="12" ht="5.1" customHeight="1"/>
    <row r="13" spans="2:19" ht="22.5" customHeight="1">
      <c r="B13" s="396" t="s">
        <v>22</v>
      </c>
      <c r="C13" s="396" t="s">
        <v>23</v>
      </c>
      <c r="D13" s="396" t="s">
        <v>24</v>
      </c>
      <c r="E13" s="396" t="s">
        <v>71</v>
      </c>
      <c r="F13" s="392" t="s">
        <v>72</v>
      </c>
      <c r="G13" s="392" t="s">
        <v>33</v>
      </c>
      <c r="H13" s="395" t="s">
        <v>74</v>
      </c>
      <c r="I13" s="395"/>
      <c r="J13" s="395"/>
      <c r="K13" s="392" t="s">
        <v>75</v>
      </c>
      <c r="L13" s="392" t="s">
        <v>76</v>
      </c>
      <c r="M13" s="392" t="s">
        <v>77</v>
      </c>
      <c r="N13" s="392" t="s">
        <v>78</v>
      </c>
      <c r="O13" s="392" t="s">
        <v>79</v>
      </c>
      <c r="P13" s="392" t="s">
        <v>80</v>
      </c>
      <c r="Q13" s="392" t="s">
        <v>81</v>
      </c>
      <c r="R13" s="392" t="s">
        <v>82</v>
      </c>
      <c r="S13" s="392" t="s">
        <v>83</v>
      </c>
    </row>
    <row r="14" spans="2:19" ht="62.25" customHeight="1">
      <c r="B14" s="396"/>
      <c r="C14" s="396"/>
      <c r="D14" s="396"/>
      <c r="E14" s="396"/>
      <c r="F14" s="392"/>
      <c r="G14" s="392"/>
      <c r="H14" s="159" t="s">
        <v>40</v>
      </c>
      <c r="I14" s="159" t="s">
        <v>84</v>
      </c>
      <c r="J14" s="160" t="s">
        <v>13</v>
      </c>
      <c r="K14" s="392"/>
      <c r="L14" s="392"/>
      <c r="M14" s="392"/>
      <c r="N14" s="392"/>
      <c r="O14" s="392"/>
      <c r="P14" s="392"/>
      <c r="Q14" s="392"/>
      <c r="R14" s="392"/>
      <c r="S14" s="392"/>
    </row>
    <row r="15" ht="4.5" customHeight="1" hidden="1"/>
    <row r="16" spans="2:19" ht="30" hidden="1">
      <c r="B16" s="171" t="s">
        <v>22</v>
      </c>
      <c r="C16" s="171" t="s">
        <v>23</v>
      </c>
      <c r="D16" s="171" t="s">
        <v>24</v>
      </c>
      <c r="E16" s="171" t="s">
        <v>71</v>
      </c>
      <c r="F16" s="172" t="s">
        <v>72</v>
      </c>
      <c r="G16" s="172" t="s">
        <v>73</v>
      </c>
      <c r="H16" s="159" t="s">
        <v>40</v>
      </c>
      <c r="I16" s="159" t="s">
        <v>84</v>
      </c>
      <c r="J16" s="160" t="s">
        <v>13</v>
      </c>
      <c r="K16" s="172" t="s">
        <v>75</v>
      </c>
      <c r="L16" s="172" t="s">
        <v>76</v>
      </c>
      <c r="M16" s="172" t="s">
        <v>77</v>
      </c>
      <c r="N16" s="172" t="s">
        <v>78</v>
      </c>
      <c r="O16" s="172" t="s">
        <v>79</v>
      </c>
      <c r="P16" s="172" t="s">
        <v>80</v>
      </c>
      <c r="Q16" s="172" t="s">
        <v>81</v>
      </c>
      <c r="R16" s="172" t="s">
        <v>82</v>
      </c>
      <c r="S16" s="172" t="s">
        <v>83</v>
      </c>
    </row>
    <row r="17" spans="2:19" ht="15">
      <c r="B17" s="309" t="s">
        <v>319</v>
      </c>
      <c r="C17" s="309" t="s">
        <v>337</v>
      </c>
      <c r="D17" s="309" t="s">
        <v>905</v>
      </c>
      <c r="E17" s="309" t="s">
        <v>404</v>
      </c>
      <c r="F17" s="309" t="s">
        <v>328</v>
      </c>
      <c r="G17" s="309" t="s">
        <v>1089</v>
      </c>
      <c r="H17" s="309" t="s">
        <v>332</v>
      </c>
      <c r="I17" s="309" t="s">
        <v>613</v>
      </c>
      <c r="J17" s="309" t="s">
        <v>1132</v>
      </c>
      <c r="K17" s="309" t="s">
        <v>1100</v>
      </c>
      <c r="L17" s="309" t="s">
        <v>331</v>
      </c>
      <c r="M17" s="309" t="s">
        <v>904</v>
      </c>
      <c r="N17" s="309" t="s">
        <v>338</v>
      </c>
      <c r="O17" s="309">
        <v>277.00999999999999</v>
      </c>
      <c r="P17" s="309" t="s">
        <v>356</v>
      </c>
      <c r="Q17" s="309" t="s">
        <v>1186</v>
      </c>
      <c r="R17" s="329">
        <v>7199.3999999999996</v>
      </c>
      <c r="S17" s="309">
        <v>9.23367</v>
      </c>
    </row>
    <row r="18" spans="2:19" ht="15">
      <c r="B18" s="309" t="s">
        <v>319</v>
      </c>
      <c r="C18" s="309" t="s">
        <v>337</v>
      </c>
      <c r="D18" s="309" t="s">
        <v>905</v>
      </c>
      <c r="E18" s="309" t="s">
        <v>404</v>
      </c>
      <c r="F18" s="309" t="s">
        <v>328</v>
      </c>
      <c r="G18" s="309" t="s">
        <v>1089</v>
      </c>
      <c r="H18" s="309" t="s">
        <v>332</v>
      </c>
      <c r="I18" s="309" t="s">
        <v>613</v>
      </c>
      <c r="J18" s="309" t="s">
        <v>1132</v>
      </c>
      <c r="K18" s="309" t="s">
        <v>1100</v>
      </c>
      <c r="L18" s="309" t="s">
        <v>332</v>
      </c>
      <c r="M18" s="309" t="s">
        <v>904</v>
      </c>
      <c r="N18" s="309" t="s">
        <v>338</v>
      </c>
      <c r="O18" s="309">
        <v>376.79000000000002</v>
      </c>
      <c r="P18" s="309" t="s">
        <v>356</v>
      </c>
      <c r="Q18" s="309" t="s">
        <v>345</v>
      </c>
      <c r="R18" s="329">
        <v>2637.5999999999999</v>
      </c>
      <c r="S18" s="309">
        <v>12.559699999999999</v>
      </c>
    </row>
    <row r="19" spans="2:19" ht="15">
      <c r="B19" s="309" t="s">
        <v>319</v>
      </c>
      <c r="C19" s="309" t="s">
        <v>337</v>
      </c>
      <c r="D19" s="309" t="s">
        <v>905</v>
      </c>
      <c r="E19" s="309" t="s">
        <v>404</v>
      </c>
      <c r="F19" s="309" t="s">
        <v>328</v>
      </c>
      <c r="G19" s="309" t="s">
        <v>1089</v>
      </c>
      <c r="H19" s="309" t="s">
        <v>332</v>
      </c>
      <c r="I19" s="309" t="s">
        <v>613</v>
      </c>
      <c r="J19" s="309" t="s">
        <v>1132</v>
      </c>
      <c r="K19" s="309" t="s">
        <v>1100</v>
      </c>
      <c r="L19" s="309" t="s">
        <v>319</v>
      </c>
      <c r="M19" s="309" t="s">
        <v>904</v>
      </c>
      <c r="N19" s="309" t="s">
        <v>338</v>
      </c>
      <c r="O19" s="309">
        <v>423.47000000000003</v>
      </c>
      <c r="P19" s="309" t="s">
        <v>356</v>
      </c>
      <c r="Q19" s="309" t="s">
        <v>934</v>
      </c>
      <c r="R19" s="329">
        <v>9319.2000000000007</v>
      </c>
      <c r="S19" s="309">
        <v>14.1157</v>
      </c>
    </row>
    <row r="20" spans="2:19" ht="15">
      <c r="B20" s="309" t="s">
        <v>319</v>
      </c>
      <c r="C20" s="309" t="s">
        <v>337</v>
      </c>
      <c r="D20" s="309" t="s">
        <v>905</v>
      </c>
      <c r="E20" s="309" t="s">
        <v>404</v>
      </c>
      <c r="F20" s="309" t="s">
        <v>328</v>
      </c>
      <c r="G20" s="309" t="s">
        <v>1089</v>
      </c>
      <c r="H20" s="309" t="s">
        <v>332</v>
      </c>
      <c r="I20" s="309" t="s">
        <v>613</v>
      </c>
      <c r="J20" s="309" t="s">
        <v>1132</v>
      </c>
      <c r="K20" s="309" t="s">
        <v>1100</v>
      </c>
      <c r="L20" s="309" t="s">
        <v>328</v>
      </c>
      <c r="M20" s="309" t="s">
        <v>904</v>
      </c>
      <c r="N20" s="309" t="s">
        <v>338</v>
      </c>
      <c r="O20" s="309">
        <v>488.72000000000003</v>
      </c>
      <c r="P20" s="309" t="s">
        <v>356</v>
      </c>
      <c r="Q20" s="309" t="s">
        <v>935</v>
      </c>
      <c r="R20" s="329">
        <v>18081.900000000001</v>
      </c>
      <c r="S20" s="309">
        <v>16.290700000000001</v>
      </c>
    </row>
    <row r="21" spans="2:19" ht="15">
      <c r="B21" s="309" t="s">
        <v>319</v>
      </c>
      <c r="C21" s="309" t="s">
        <v>337</v>
      </c>
      <c r="D21" s="309" t="s">
        <v>905</v>
      </c>
      <c r="E21" s="309" t="s">
        <v>404</v>
      </c>
      <c r="F21" s="309" t="s">
        <v>328</v>
      </c>
      <c r="G21" s="309" t="s">
        <v>1089</v>
      </c>
      <c r="H21" s="309" t="s">
        <v>319</v>
      </c>
      <c r="I21" s="309" t="s">
        <v>320</v>
      </c>
      <c r="J21" s="309" t="s">
        <v>409</v>
      </c>
      <c r="K21" s="309" t="s">
        <v>1100</v>
      </c>
      <c r="L21" s="309" t="s">
        <v>328</v>
      </c>
      <c r="M21" s="309" t="s">
        <v>314</v>
      </c>
      <c r="N21" s="309" t="s">
        <v>338</v>
      </c>
      <c r="O21" s="309">
        <v>7524.75</v>
      </c>
      <c r="P21" s="309" t="s">
        <v>356</v>
      </c>
      <c r="Q21" s="309" t="s">
        <v>331</v>
      </c>
      <c r="R21" s="329">
        <v>30098.400000000001</v>
      </c>
      <c r="S21" s="309">
        <v>250.82499999999999</v>
      </c>
    </row>
    <row r="22" spans="2:19" ht="15">
      <c r="B22" s="309" t="s">
        <v>319</v>
      </c>
      <c r="C22" s="309" t="s">
        <v>337</v>
      </c>
      <c r="D22" s="309" t="s">
        <v>905</v>
      </c>
      <c r="E22" s="309" t="s">
        <v>404</v>
      </c>
      <c r="F22" s="309" t="s">
        <v>328</v>
      </c>
      <c r="G22" s="309" t="s">
        <v>1089</v>
      </c>
      <c r="H22" s="309" t="s">
        <v>319</v>
      </c>
      <c r="I22" s="309" t="s">
        <v>326</v>
      </c>
      <c r="J22" s="309" t="s">
        <v>341</v>
      </c>
      <c r="K22" s="309" t="s">
        <v>1100</v>
      </c>
      <c r="L22" s="309" t="s">
        <v>328</v>
      </c>
      <c r="M22" s="309" t="s">
        <v>342</v>
      </c>
      <c r="N22" s="309" t="s">
        <v>338</v>
      </c>
      <c r="O22" s="309">
        <v>8132.8999999999996</v>
      </c>
      <c r="P22" s="309" t="s">
        <v>356</v>
      </c>
      <c r="Q22" s="309" t="s">
        <v>328</v>
      </c>
      <c r="R22" s="329">
        <v>8133</v>
      </c>
      <c r="S22" s="309">
        <v>271.09699999999998</v>
      </c>
    </row>
    <row r="23" spans="2:19" ht="15">
      <c r="B23" s="309" t="s">
        <v>319</v>
      </c>
      <c r="C23" s="309" t="s">
        <v>337</v>
      </c>
      <c r="D23" s="309" t="s">
        <v>905</v>
      </c>
      <c r="E23" s="309" t="s">
        <v>404</v>
      </c>
      <c r="F23" s="309" t="s">
        <v>328</v>
      </c>
      <c r="G23" s="309" t="s">
        <v>1089</v>
      </c>
      <c r="H23" s="309" t="s">
        <v>319</v>
      </c>
      <c r="I23" s="309" t="s">
        <v>397</v>
      </c>
      <c r="J23" s="309" t="s">
        <v>399</v>
      </c>
      <c r="K23" s="309" t="s">
        <v>1100</v>
      </c>
      <c r="L23" s="309" t="s">
        <v>328</v>
      </c>
      <c r="M23" s="309" t="s">
        <v>329</v>
      </c>
      <c r="N23" s="309" t="s">
        <v>338</v>
      </c>
      <c r="O23" s="309">
        <v>6630</v>
      </c>
      <c r="P23" s="309" t="s">
        <v>356</v>
      </c>
      <c r="Q23" s="309" t="s">
        <v>319</v>
      </c>
      <c r="R23" s="329">
        <v>13260</v>
      </c>
      <c r="S23" s="309">
        <v>221</v>
      </c>
    </row>
    <row r="24" spans="2:19" ht="15">
      <c r="B24" s="309" t="s">
        <v>319</v>
      </c>
      <c r="C24" s="309" t="s">
        <v>337</v>
      </c>
      <c r="D24" s="309" t="s">
        <v>905</v>
      </c>
      <c r="E24" s="309" t="s">
        <v>404</v>
      </c>
      <c r="F24" s="309" t="s">
        <v>328</v>
      </c>
      <c r="G24" s="309" t="s">
        <v>1089</v>
      </c>
      <c r="H24" s="309" t="s">
        <v>319</v>
      </c>
      <c r="I24" s="309" t="s">
        <v>401</v>
      </c>
      <c r="J24" s="309" t="s">
        <v>402</v>
      </c>
      <c r="K24" s="309" t="s">
        <v>1100</v>
      </c>
      <c r="L24" s="309" t="s">
        <v>328</v>
      </c>
      <c r="M24" s="309" t="s">
        <v>343</v>
      </c>
      <c r="N24" s="309" t="s">
        <v>338</v>
      </c>
      <c r="O24" s="309">
        <v>8751.6000000000004</v>
      </c>
      <c r="P24" s="309" t="s">
        <v>356</v>
      </c>
      <c r="Q24" s="309" t="s">
        <v>328</v>
      </c>
      <c r="R24" s="329">
        <v>8751.6000000000004</v>
      </c>
      <c r="S24" s="309">
        <v>291.72000000000003</v>
      </c>
    </row>
    <row r="25" spans="2:19" ht="15">
      <c r="B25" s="309" t="s">
        <v>319</v>
      </c>
      <c r="C25" s="309" t="s">
        <v>337</v>
      </c>
      <c r="D25" s="309" t="s">
        <v>905</v>
      </c>
      <c r="E25" s="309" t="s">
        <v>404</v>
      </c>
      <c r="F25" s="309" t="s">
        <v>328</v>
      </c>
      <c r="G25" s="309" t="s">
        <v>1089</v>
      </c>
      <c r="H25" s="309" t="s">
        <v>328</v>
      </c>
      <c r="I25" s="309" t="s">
        <v>426</v>
      </c>
      <c r="J25" s="309" t="s">
        <v>349</v>
      </c>
      <c r="K25" s="309" t="s">
        <v>1100</v>
      </c>
      <c r="L25" s="309" t="s">
        <v>328</v>
      </c>
      <c r="M25" s="309" t="s">
        <v>335</v>
      </c>
      <c r="N25" s="309" t="s">
        <v>338</v>
      </c>
      <c r="O25" s="309">
        <v>7827.1499999999996</v>
      </c>
      <c r="P25" s="309" t="s">
        <v>356</v>
      </c>
      <c r="Q25" s="309" t="s">
        <v>332</v>
      </c>
      <c r="R25" s="329">
        <v>23481</v>
      </c>
      <c r="S25" s="309">
        <v>260.90499999999997</v>
      </c>
    </row>
    <row r="26" spans="2:19" ht="15">
      <c r="B26" s="309" t="s">
        <v>319</v>
      </c>
      <c r="C26" s="309" t="s">
        <v>337</v>
      </c>
      <c r="D26" s="309" t="s">
        <v>905</v>
      </c>
      <c r="E26" s="309" t="s">
        <v>404</v>
      </c>
      <c r="F26" s="309" t="s">
        <v>328</v>
      </c>
      <c r="G26" s="309" t="s">
        <v>1089</v>
      </c>
      <c r="H26" s="309" t="s">
        <v>328</v>
      </c>
      <c r="I26" s="309" t="s">
        <v>432</v>
      </c>
      <c r="J26" s="309" t="s">
        <v>403</v>
      </c>
      <c r="K26" s="309" t="s">
        <v>1100</v>
      </c>
      <c r="L26" s="309" t="s">
        <v>328</v>
      </c>
      <c r="M26" s="309" t="s">
        <v>342</v>
      </c>
      <c r="N26" s="309" t="s">
        <v>338</v>
      </c>
      <c r="O26" s="309">
        <v>8132.8999999999996</v>
      </c>
      <c r="P26" s="309" t="s">
        <v>356</v>
      </c>
      <c r="Q26" s="309" t="s">
        <v>319</v>
      </c>
      <c r="R26" s="329">
        <v>16266</v>
      </c>
      <c r="S26" s="309">
        <v>271.09699999999998</v>
      </c>
    </row>
    <row r="27" spans="2:19" ht="15">
      <c r="B27" s="309" t="s">
        <v>319</v>
      </c>
      <c r="C27" s="309" t="s">
        <v>337</v>
      </c>
      <c r="D27" s="309" t="s">
        <v>905</v>
      </c>
      <c r="E27" s="309" t="s">
        <v>404</v>
      </c>
      <c r="F27" s="309" t="s">
        <v>328</v>
      </c>
      <c r="G27" s="309" t="s">
        <v>1089</v>
      </c>
      <c r="H27" s="309" t="s">
        <v>328</v>
      </c>
      <c r="I27" s="309" t="s">
        <v>325</v>
      </c>
      <c r="J27" s="309" t="s">
        <v>344</v>
      </c>
      <c r="K27" s="309" t="s">
        <v>1100</v>
      </c>
      <c r="L27" s="309" t="s">
        <v>328</v>
      </c>
      <c r="M27" s="309" t="s">
        <v>343</v>
      </c>
      <c r="N27" s="309" t="s">
        <v>338</v>
      </c>
      <c r="O27" s="309">
        <v>8751.6000000000004</v>
      </c>
      <c r="P27" s="309" t="s">
        <v>356</v>
      </c>
      <c r="Q27" s="309" t="s">
        <v>328</v>
      </c>
      <c r="R27" s="329">
        <v>8751.6000000000004</v>
      </c>
      <c r="S27" s="309">
        <v>291.72000000000003</v>
      </c>
    </row>
    <row r="28" spans="2:19" ht="15">
      <c r="B28" s="309" t="s">
        <v>319</v>
      </c>
      <c r="C28" s="309" t="s">
        <v>337</v>
      </c>
      <c r="D28" s="309" t="s">
        <v>905</v>
      </c>
      <c r="E28" s="309" t="s">
        <v>404</v>
      </c>
      <c r="F28" s="309" t="s">
        <v>328</v>
      </c>
      <c r="G28" s="309" t="s">
        <v>1089</v>
      </c>
      <c r="H28" s="309" t="s">
        <v>319</v>
      </c>
      <c r="I28" s="309" t="s">
        <v>324</v>
      </c>
      <c r="J28" s="309" t="s">
        <v>346</v>
      </c>
      <c r="K28" s="309" t="s">
        <v>1100</v>
      </c>
      <c r="L28" s="309" t="s">
        <v>328</v>
      </c>
      <c r="M28" s="309" t="s">
        <v>347</v>
      </c>
      <c r="N28" s="309" t="s">
        <v>338</v>
      </c>
      <c r="O28" s="309">
        <v>15477.9</v>
      </c>
      <c r="P28" s="309" t="s">
        <v>356</v>
      </c>
      <c r="Q28" s="309" t="s">
        <v>327</v>
      </c>
      <c r="R28" s="329">
        <v>139301.10000000001</v>
      </c>
      <c r="S28" s="309">
        <v>515.92999999999995</v>
      </c>
    </row>
    <row r="29" spans="2:19" ht="15">
      <c r="B29" s="309" t="s">
        <v>319</v>
      </c>
      <c r="C29" s="309" t="s">
        <v>337</v>
      </c>
      <c r="D29" s="309" t="s">
        <v>905</v>
      </c>
      <c r="E29" s="309" t="s">
        <v>404</v>
      </c>
      <c r="F29" s="309" t="s">
        <v>328</v>
      </c>
      <c r="G29" s="309" t="s">
        <v>1089</v>
      </c>
      <c r="H29" s="309" t="s">
        <v>319</v>
      </c>
      <c r="I29" s="309" t="s">
        <v>317</v>
      </c>
      <c r="J29" s="309" t="s">
        <v>348</v>
      </c>
      <c r="K29" s="309" t="s">
        <v>1100</v>
      </c>
      <c r="L29" s="309" t="s">
        <v>332</v>
      </c>
      <c r="M29" s="309" t="s">
        <v>336</v>
      </c>
      <c r="N29" s="309" t="s">
        <v>338</v>
      </c>
      <c r="O29" s="309">
        <v>21308.400000000001</v>
      </c>
      <c r="P29" s="309" t="s">
        <v>356</v>
      </c>
      <c r="Q29" s="309" t="s">
        <v>328</v>
      </c>
      <c r="R29" s="329">
        <v>21308.400000000001</v>
      </c>
      <c r="S29" s="309">
        <v>710.27999999999997</v>
      </c>
    </row>
    <row r="30" spans="2:19" ht="15">
      <c r="B30" s="309" t="s">
        <v>319</v>
      </c>
      <c r="C30" s="309" t="s">
        <v>337</v>
      </c>
      <c r="D30" s="309" t="s">
        <v>905</v>
      </c>
      <c r="E30" s="309" t="s">
        <v>404</v>
      </c>
      <c r="F30" s="309" t="s">
        <v>328</v>
      </c>
      <c r="G30" s="309" t="s">
        <v>1089</v>
      </c>
      <c r="H30" s="309" t="s">
        <v>319</v>
      </c>
      <c r="I30" s="309" t="s">
        <v>317</v>
      </c>
      <c r="J30" s="309" t="s">
        <v>348</v>
      </c>
      <c r="K30" s="309" t="s">
        <v>1100</v>
      </c>
      <c r="L30" s="309" t="s">
        <v>328</v>
      </c>
      <c r="M30" s="309" t="s">
        <v>336</v>
      </c>
      <c r="N30" s="309" t="s">
        <v>338</v>
      </c>
      <c r="O30" s="309">
        <v>23865.150000000001</v>
      </c>
      <c r="P30" s="309" t="s">
        <v>356</v>
      </c>
      <c r="Q30" s="309" t="s">
        <v>334</v>
      </c>
      <c r="R30" s="329">
        <v>262518.29999999999</v>
      </c>
      <c r="S30" s="309">
        <v>795.505</v>
      </c>
    </row>
    <row r="31" spans="2:19" ht="15">
      <c r="B31" s="321" t="s">
        <v>319</v>
      </c>
      <c r="C31" s="322" t="s">
        <v>337</v>
      </c>
      <c r="D31" s="322" t="s">
        <v>905</v>
      </c>
      <c r="E31" s="323" t="s">
        <v>404</v>
      </c>
      <c r="F31" s="322" t="s">
        <v>328</v>
      </c>
      <c r="G31" s="322" t="s">
        <v>1089</v>
      </c>
      <c r="H31" s="322" t="s">
        <v>328</v>
      </c>
      <c r="I31" s="322" t="s">
        <v>435</v>
      </c>
      <c r="J31" s="323" t="s">
        <v>352</v>
      </c>
      <c r="K31" s="322" t="s">
        <v>1100</v>
      </c>
      <c r="L31" s="322" t="s">
        <v>328</v>
      </c>
      <c r="M31" s="322" t="s">
        <v>335</v>
      </c>
      <c r="N31" s="322" t="s">
        <v>338</v>
      </c>
      <c r="O31" s="324">
        <v>7827.1499999999996</v>
      </c>
      <c r="P31" s="324" t="s">
        <v>356</v>
      </c>
      <c r="Q31" s="322" t="s">
        <v>328</v>
      </c>
      <c r="R31" s="329">
        <v>7827</v>
      </c>
      <c r="S31" s="325">
        <v>260.90499999999997</v>
      </c>
    </row>
    <row r="32" spans="2:19" ht="15">
      <c r="B32" s="309" t="s">
        <v>319</v>
      </c>
      <c r="C32" s="309" t="s">
        <v>337</v>
      </c>
      <c r="D32" s="309" t="s">
        <v>905</v>
      </c>
      <c r="E32" s="309" t="s">
        <v>404</v>
      </c>
      <c r="F32" s="309" t="s">
        <v>328</v>
      </c>
      <c r="G32" s="309" t="s">
        <v>1089</v>
      </c>
      <c r="H32" s="309" t="s">
        <v>319</v>
      </c>
      <c r="I32" s="309" t="s">
        <v>507</v>
      </c>
      <c r="J32" s="309" t="s">
        <v>340</v>
      </c>
      <c r="K32" s="309" t="s">
        <v>1100</v>
      </c>
      <c r="L32" s="309" t="s">
        <v>328</v>
      </c>
      <c r="M32" s="309" t="s">
        <v>337</v>
      </c>
      <c r="N32" s="309" t="s">
        <v>338</v>
      </c>
      <c r="O32" s="309">
        <v>6414.54</v>
      </c>
      <c r="P32" s="309" t="s">
        <v>356</v>
      </c>
      <c r="Q32" s="309" t="s">
        <v>319</v>
      </c>
      <c r="R32" s="329">
        <v>12829.200000000001</v>
      </c>
      <c r="S32" s="309">
        <v>213.81800000000001</v>
      </c>
    </row>
    <row r="33" spans="2:19" ht="15">
      <c r="B33" s="309" t="s">
        <v>319</v>
      </c>
      <c r="C33" s="309" t="s">
        <v>337</v>
      </c>
      <c r="D33" s="309" t="s">
        <v>905</v>
      </c>
      <c r="E33" s="309" t="s">
        <v>404</v>
      </c>
      <c r="F33" s="309" t="s">
        <v>328</v>
      </c>
      <c r="G33" s="309" t="s">
        <v>1089</v>
      </c>
      <c r="H33" s="309" t="s">
        <v>331</v>
      </c>
      <c r="I33" s="309" t="s">
        <v>441</v>
      </c>
      <c r="J33" s="309" t="s">
        <v>410</v>
      </c>
      <c r="K33" s="309" t="s">
        <v>1100</v>
      </c>
      <c r="L33" s="309" t="s">
        <v>328</v>
      </c>
      <c r="M33" s="309" t="s">
        <v>339</v>
      </c>
      <c r="N33" s="309" t="s">
        <v>338</v>
      </c>
      <c r="O33" s="309">
        <v>7919.9700000000003</v>
      </c>
      <c r="P33" s="309" t="s">
        <v>356</v>
      </c>
      <c r="Q33" s="309" t="s">
        <v>319</v>
      </c>
      <c r="R33" s="329">
        <v>15840</v>
      </c>
      <c r="S33" s="309">
        <v>263.99900000000002</v>
      </c>
    </row>
    <row r="34" spans="2:19" ht="15">
      <c r="B34" s="309" t="s">
        <v>319</v>
      </c>
      <c r="C34" s="309" t="s">
        <v>337</v>
      </c>
      <c r="D34" s="309" t="s">
        <v>905</v>
      </c>
      <c r="E34" s="309" t="s">
        <v>404</v>
      </c>
      <c r="F34" s="309" t="s">
        <v>328</v>
      </c>
      <c r="G34" s="309" t="s">
        <v>1089</v>
      </c>
      <c r="H34" s="309" t="s">
        <v>319</v>
      </c>
      <c r="I34" s="309" t="s">
        <v>321</v>
      </c>
      <c r="J34" s="309" t="s">
        <v>350</v>
      </c>
      <c r="K34" s="309" t="s">
        <v>1100</v>
      </c>
      <c r="L34" s="309" t="s">
        <v>328</v>
      </c>
      <c r="M34" s="309" t="s">
        <v>329</v>
      </c>
      <c r="N34" s="309" t="s">
        <v>338</v>
      </c>
      <c r="O34" s="309">
        <v>6630</v>
      </c>
      <c r="P34" s="309" t="s">
        <v>356</v>
      </c>
      <c r="Q34" s="309" t="s">
        <v>323</v>
      </c>
      <c r="R34" s="329">
        <v>33150</v>
      </c>
      <c r="S34" s="309">
        <v>221</v>
      </c>
    </row>
    <row r="35" spans="2:19" ht="15">
      <c r="B35" s="309" t="s">
        <v>319</v>
      </c>
      <c r="C35" s="309" t="s">
        <v>337</v>
      </c>
      <c r="D35" s="309" t="s">
        <v>905</v>
      </c>
      <c r="E35" s="309" t="s">
        <v>404</v>
      </c>
      <c r="F35" s="309" t="s">
        <v>328</v>
      </c>
      <c r="G35" s="309" t="s">
        <v>1089</v>
      </c>
      <c r="H35" s="309" t="s">
        <v>328</v>
      </c>
      <c r="I35" s="309" t="s">
        <v>315</v>
      </c>
      <c r="J35" s="309" t="s">
        <v>351</v>
      </c>
      <c r="K35" s="309" t="s">
        <v>1100</v>
      </c>
      <c r="L35" s="309" t="s">
        <v>328</v>
      </c>
      <c r="M35" s="309" t="s">
        <v>333</v>
      </c>
      <c r="N35" s="309" t="s">
        <v>338</v>
      </c>
      <c r="O35" s="309">
        <v>7224.9499999999998</v>
      </c>
      <c r="P35" s="309" t="s">
        <v>356</v>
      </c>
      <c r="Q35" s="309" t="s">
        <v>334</v>
      </c>
      <c r="R35" s="329">
        <v>79473.899999999994</v>
      </c>
      <c r="S35" s="309">
        <v>240.83199999999999</v>
      </c>
    </row>
    <row r="36" spans="2:19" ht="15">
      <c r="B36" s="309" t="s">
        <v>319</v>
      </c>
      <c r="C36" s="309" t="s">
        <v>337</v>
      </c>
      <c r="D36" s="309" t="s">
        <v>905</v>
      </c>
      <c r="E36" s="309" t="s">
        <v>404</v>
      </c>
      <c r="F36" s="309" t="s">
        <v>328</v>
      </c>
      <c r="G36" s="309" t="s">
        <v>1089</v>
      </c>
      <c r="H36" s="309" t="s">
        <v>328</v>
      </c>
      <c r="I36" s="309" t="s">
        <v>322</v>
      </c>
      <c r="J36" s="309" t="s">
        <v>353</v>
      </c>
      <c r="K36" s="309" t="s">
        <v>1100</v>
      </c>
      <c r="L36" s="309" t="s">
        <v>328</v>
      </c>
      <c r="M36" s="309" t="s">
        <v>354</v>
      </c>
      <c r="N36" s="309" t="s">
        <v>338</v>
      </c>
      <c r="O36" s="309">
        <v>8439.8500000000004</v>
      </c>
      <c r="P36" s="309" t="s">
        <v>356</v>
      </c>
      <c r="Q36" s="309" t="s">
        <v>328</v>
      </c>
      <c r="R36" s="329">
        <v>8439.8999999999996</v>
      </c>
      <c r="S36" s="309">
        <v>281.32799999999997</v>
      </c>
    </row>
    <row r="37" spans="2:19" ht="15">
      <c r="B37" s="48"/>
      <c r="C37" s="42"/>
      <c r="D37" s="42"/>
      <c r="E37" s="42"/>
      <c r="F37" s="42"/>
      <c r="G37" s="42"/>
      <c r="H37" s="42"/>
      <c r="I37" s="42"/>
      <c r="J37" s="42"/>
      <c r="K37" s="42"/>
      <c r="L37" s="42"/>
      <c r="M37" s="67"/>
      <c r="N37" s="119" t="s">
        <v>200</v>
      </c>
      <c r="O37" s="121">
        <f>SUBTOTAL(109,Tabla15[Monto mensual
por plaza jornada])</f>
        <v>162424.80000000002</v>
      </c>
      <c r="P37" s="125"/>
      <c r="Q37" s="351" t="s">
        <v>202</v>
      </c>
      <c r="R37" s="351"/>
      <c r="S37" s="162">
        <f>SUBTOTAL(109,Tabla15[Monto total autorizado])</f>
        <v>5414.1607700000004</v>
      </c>
    </row>
    <row r="38" spans="2:19" ht="15">
      <c r="B38" s="55"/>
      <c r="C38" s="40"/>
      <c r="D38" s="40"/>
      <c r="E38" s="40"/>
      <c r="F38" s="40"/>
      <c r="G38" s="40"/>
      <c r="H38" s="40"/>
      <c r="I38" s="40"/>
      <c r="J38" s="40"/>
      <c r="K38" s="40"/>
      <c r="L38" s="40"/>
      <c r="M38" s="67"/>
      <c r="N38" s="119" t="s">
        <v>201</v>
      </c>
      <c r="O38" s="67"/>
      <c r="P38" s="121">
        <f>SUM(P17:P37)</f>
        <v>0</v>
      </c>
      <c r="Q38" s="67"/>
      <c r="R38" s="75"/>
      <c r="S38" s="77"/>
    </row>
    <row r="39" spans="2:19" ht="15">
      <c r="B39" s="56"/>
      <c r="C39" s="57"/>
      <c r="D39" s="57"/>
      <c r="E39" s="57"/>
      <c r="F39" s="57"/>
      <c r="G39" s="57"/>
      <c r="H39" s="57"/>
      <c r="I39" s="57"/>
      <c r="J39" s="57"/>
      <c r="K39" s="57"/>
      <c r="L39" s="57"/>
      <c r="M39" s="126"/>
      <c r="N39" s="126"/>
      <c r="O39" s="126"/>
      <c r="P39" s="126"/>
      <c r="Q39" s="126"/>
      <c r="R39" s="126"/>
      <c r="S39" s="127"/>
    </row>
    <row r="40" spans="2:19" ht="15">
      <c r="B40" s="40" t="s">
        <v>152</v>
      </c>
      <c r="C40" s="41"/>
      <c r="D40" s="41"/>
      <c r="E40" s="41"/>
      <c r="F40" s="179"/>
      <c r="G40" s="41"/>
      <c r="H40" s="41"/>
      <c r="I40" s="41"/>
      <c r="J40" s="41"/>
      <c r="K40" s="41"/>
      <c r="L40" s="41"/>
      <c r="M40" s="41"/>
      <c r="N40" s="41"/>
      <c r="O40" s="41"/>
      <c r="P40" s="41"/>
      <c r="Q40" s="41"/>
      <c r="R40" s="41"/>
      <c r="S40" s="41"/>
    </row>
    <row r="41" spans="2:19" ht="15">
      <c r="B41" s="41"/>
      <c r="C41" s="41"/>
      <c r="D41" s="41"/>
      <c r="E41" s="41"/>
      <c r="F41" s="41"/>
      <c r="G41" s="41"/>
      <c r="H41" s="41"/>
      <c r="I41" s="41"/>
      <c r="J41" s="41"/>
      <c r="K41" s="41"/>
      <c r="L41" s="41"/>
      <c r="M41" s="41"/>
      <c r="N41" s="41"/>
      <c r="O41" s="41"/>
      <c r="P41" s="41"/>
      <c r="Q41" s="41"/>
      <c r="R41" s="41"/>
      <c r="S41" s="41"/>
    </row>
  </sheetData>
  <mergeCells count="19">
    <mergeCell ref="R9:S9"/>
    <mergeCell ref="B10:J10"/>
    <mergeCell ref="G13:G14"/>
    <mergeCell ref="H13:J13"/>
    <mergeCell ref="K13:K14"/>
    <mergeCell ref="L13:L14"/>
    <mergeCell ref="M13:M14"/>
    <mergeCell ref="B13:B14"/>
    <mergeCell ref="C13:C14"/>
    <mergeCell ref="D13:D14"/>
    <mergeCell ref="E13:E14"/>
    <mergeCell ref="F13:F14"/>
    <mergeCell ref="R13:R14"/>
    <mergeCell ref="Q37:R37"/>
    <mergeCell ref="S13:S14"/>
    <mergeCell ref="N13:N14"/>
    <mergeCell ref="O13:O14"/>
    <mergeCell ref="P13:P14"/>
    <mergeCell ref="Q13:Q14"/>
  </mergeCells>
  <dataValidations count="1">
    <dataValidation allowBlank="1" showInputMessage="1" showErrorMessage="1" sqref="B10:J10 Q10:R10"/>
  </dataValidations>
  <printOptions horizontalCentered="1"/>
  <pageMargins left="0.2362204724409449" right="0.2362204724409449" top="0.15748031496062992" bottom="1.1811023622047245" header="0" footer="0"/>
  <pageSetup fitToHeight="0" orientation="landscape" paperSize="14" scale="49" r:id="rId6"/>
  <headerFooter>
    <oddFooter>&amp;C&amp;D&amp;R&amp;P de &amp;N</oddFooter>
  </headerFooter>
  <drawing r:id="rId3"/>
  <legacyDrawing r:id="rId4"/>
  <legacyDrawingHF r:id="rId5"/>
  <tableParts>
    <tablePart r:id="rId2"/>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tabColor theme="5" tint="-0.4999699890613556"/>
    <pageSetUpPr fitToPage="1"/>
  </sheetPr>
  <dimension ref="B11:R40"/>
  <sheetViews>
    <sheetView showGridLines="0" zoomScale="80" zoomScaleNormal="80" zoomScalePageLayoutView="70" workbookViewId="0" topLeftCell="A16">
      <selection pane="topLeft" activeCell="M35" sqref="M35"/>
    </sheetView>
  </sheetViews>
  <sheetFormatPr defaultColWidth="11.424285714285714" defaultRowHeight="15"/>
  <cols>
    <col min="1" max="1" width="2.7142857142857144" customWidth="1"/>
    <col min="2" max="2" width="12.714285714285714" customWidth="1"/>
    <col min="3" max="3" width="11" customWidth="1"/>
    <col min="4" max="4" width="69.71428571428571" bestFit="1" customWidth="1"/>
    <col min="5" max="5" width="11.714285714285714" customWidth="1"/>
    <col min="6" max="6" width="9.571428571428571" customWidth="1"/>
    <col min="7" max="7" width="9.857142857142858" customWidth="1"/>
    <col min="8" max="8" width="8.857142857142858" customWidth="1"/>
    <col min="9" max="9" width="8.571428571428571" customWidth="1"/>
    <col min="10" max="10" width="12" customWidth="1"/>
    <col min="11" max="11" width="13.571428571428571" customWidth="1"/>
    <col min="12" max="12" width="13.714285714285714" customWidth="1"/>
    <col min="13" max="14" width="13.857142857142858" customWidth="1"/>
    <col min="15" max="15" width="14.428571428571429" customWidth="1"/>
    <col min="16" max="16" width="10.857142857142858" customWidth="1"/>
    <col min="17" max="17" width="11.285714285714286" customWidth="1"/>
    <col min="18" max="18" width="17.714285714285715" customWidth="1"/>
  </cols>
  <sheetData>
    <row r="1" ht="15" customHeight="1"/>
    <row r="2" ht="15" customHeight="1"/>
    <row r="3" ht="15" customHeight="1"/>
    <row r="4" ht="15" customHeight="1"/>
    <row r="5" ht="15" customHeight="1"/>
    <row r="6" ht="15" customHeight="1"/>
    <row r="7" ht="15" customHeight="1"/>
    <row r="8" ht="15" customHeight="1"/>
    <row r="11" spans="2:18" ht="18.75">
      <c r="B11" s="34" t="s">
        <v>150</v>
      </c>
      <c r="C11" s="35"/>
      <c r="D11" s="35"/>
      <c r="E11" s="35"/>
      <c r="F11" s="35"/>
      <c r="G11" s="35"/>
      <c r="H11" s="35"/>
      <c r="I11" s="35"/>
      <c r="J11" s="35"/>
      <c r="K11" s="35"/>
      <c r="L11" s="35"/>
      <c r="M11" s="35"/>
      <c r="N11" s="35"/>
      <c r="O11" s="35"/>
      <c r="P11" s="209" t="s">
        <v>135</v>
      </c>
      <c r="Q11" s="393" t="str">
        <f>'Caratula Resumen'!D21</f>
        <v>ZACATECAS</v>
      </c>
      <c r="R11" s="394"/>
    </row>
    <row r="12" spans="2:18" ht="18.75">
      <c r="B12" s="352" t="str">
        <f>'Caratula Resumen'!D22</f>
        <v>Fondo de Aportaciones para la Educación Tecnológica y de Adultos/Colegio Nacional de Educación Profesional Técnica (FAETA/CONALEP)</v>
      </c>
      <c r="C12" s="353"/>
      <c r="D12" s="353"/>
      <c r="E12" s="353"/>
      <c r="F12" s="353"/>
      <c r="G12" s="353"/>
      <c r="H12" s="353"/>
      <c r="I12" s="353"/>
      <c r="J12" s="353"/>
      <c r="K12" s="37"/>
      <c r="L12" s="37"/>
      <c r="M12" s="37"/>
      <c r="N12" s="37"/>
      <c r="O12" s="37"/>
      <c r="P12" s="37"/>
      <c r="Q12" s="206"/>
      <c r="R12" s="38" t="str">
        <f>'Caratula Resumen'!D23</f>
        <v>4°. Trimestre</v>
      </c>
    </row>
    <row r="13" spans="2:18" ht="15">
      <c r="B13" s="30"/>
      <c r="C13" s="31"/>
      <c r="D13" s="31"/>
      <c r="E13" s="31"/>
      <c r="F13" s="31"/>
      <c r="G13" s="31"/>
      <c r="H13" s="31"/>
      <c r="I13" s="31"/>
      <c r="J13" s="31"/>
      <c r="K13" s="31"/>
      <c r="L13" s="31"/>
      <c r="M13" s="31"/>
      <c r="N13" s="31"/>
      <c r="O13" s="31"/>
      <c r="P13" s="31"/>
      <c r="Q13" s="31"/>
      <c r="R13" s="39"/>
    </row>
    <row r="14" ht="5.1" customHeight="1"/>
    <row r="15" spans="2:18" ht="39.75" customHeight="1">
      <c r="B15" s="397" t="s">
        <v>19</v>
      </c>
      <c r="C15" s="392" t="s">
        <v>85</v>
      </c>
      <c r="D15" s="392" t="s">
        <v>86</v>
      </c>
      <c r="E15" s="392" t="s">
        <v>20</v>
      </c>
      <c r="F15" s="392" t="s">
        <v>21</v>
      </c>
      <c r="G15" s="392" t="s">
        <v>87</v>
      </c>
      <c r="H15" s="392" t="s">
        <v>88</v>
      </c>
      <c r="I15" s="392" t="s">
        <v>89</v>
      </c>
      <c r="J15" s="395" t="s">
        <v>90</v>
      </c>
      <c r="K15" s="395"/>
      <c r="L15" s="395"/>
      <c r="M15" s="395"/>
      <c r="N15" s="395"/>
      <c r="O15" s="395" t="s">
        <v>91</v>
      </c>
      <c r="P15" s="395"/>
      <c r="Q15" s="395"/>
      <c r="R15" s="392" t="s">
        <v>92</v>
      </c>
    </row>
    <row r="16" spans="2:18" ht="82.5" customHeight="1">
      <c r="B16" s="397"/>
      <c r="C16" s="392"/>
      <c r="D16" s="392"/>
      <c r="E16" s="392"/>
      <c r="F16" s="392"/>
      <c r="G16" s="392"/>
      <c r="H16" s="392"/>
      <c r="I16" s="392"/>
      <c r="J16" s="159" t="s">
        <v>93</v>
      </c>
      <c r="K16" s="159" t="s">
        <v>94</v>
      </c>
      <c r="L16" s="159" t="s">
        <v>95</v>
      </c>
      <c r="M16" s="159" t="s">
        <v>96</v>
      </c>
      <c r="N16" s="159" t="s">
        <v>97</v>
      </c>
      <c r="O16" s="159" t="s">
        <v>98</v>
      </c>
      <c r="P16" s="159" t="s">
        <v>99</v>
      </c>
      <c r="Q16" s="159" t="s">
        <v>100</v>
      </c>
      <c r="R16" s="392"/>
    </row>
    <row r="17" ht="5.1" customHeight="1"/>
    <row r="18" spans="2:18" ht="75" hidden="1">
      <c r="B18" s="173" t="s">
        <v>19</v>
      </c>
      <c r="C18" s="172" t="s">
        <v>85</v>
      </c>
      <c r="D18" s="172" t="s">
        <v>86</v>
      </c>
      <c r="E18" s="172" t="s">
        <v>20</v>
      </c>
      <c r="F18" s="172" t="s">
        <v>21</v>
      </c>
      <c r="G18" s="172" t="s">
        <v>87</v>
      </c>
      <c r="H18" s="172" t="s">
        <v>88</v>
      </c>
      <c r="I18" s="172" t="s">
        <v>89</v>
      </c>
      <c r="J18" s="159" t="s">
        <v>93</v>
      </c>
      <c r="K18" s="159" t="s">
        <v>94</v>
      </c>
      <c r="L18" s="159" t="s">
        <v>95</v>
      </c>
      <c r="M18" s="159" t="s">
        <v>96</v>
      </c>
      <c r="N18" s="159" t="s">
        <v>97</v>
      </c>
      <c r="O18" s="159" t="s">
        <v>98</v>
      </c>
      <c r="P18" s="159" t="s">
        <v>99</v>
      </c>
      <c r="Q18" s="159" t="s">
        <v>100</v>
      </c>
      <c r="R18" s="172" t="s">
        <v>92</v>
      </c>
    </row>
    <row r="19" spans="2:18" ht="15">
      <c r="B19" s="285" t="s">
        <v>328</v>
      </c>
      <c r="C19" s="285" t="s">
        <v>320</v>
      </c>
      <c r="D19" s="285" t="s">
        <v>409</v>
      </c>
      <c r="E19" s="285" t="s">
        <v>338</v>
      </c>
      <c r="F19" s="285" t="s">
        <v>319</v>
      </c>
      <c r="G19" s="285" t="s">
        <v>415</v>
      </c>
      <c r="H19" s="285" t="s">
        <v>328</v>
      </c>
      <c r="I19" s="285" t="s">
        <v>314</v>
      </c>
      <c r="J19" s="285" t="s">
        <v>1187</v>
      </c>
      <c r="K19" s="285" t="s">
        <v>330</v>
      </c>
      <c r="L19" s="285" t="s">
        <v>356</v>
      </c>
      <c r="M19" s="285" t="s">
        <v>356</v>
      </c>
      <c r="N19" s="285" t="s">
        <v>356</v>
      </c>
      <c r="O19" s="285">
        <v>0</v>
      </c>
      <c r="P19" s="285" t="s">
        <v>355</v>
      </c>
      <c r="Q19" s="285" t="s">
        <v>316</v>
      </c>
      <c r="R19" s="285" t="s">
        <v>1155</v>
      </c>
    </row>
    <row r="20" spans="2:18" ht="15">
      <c r="B20" s="285" t="s">
        <v>328</v>
      </c>
      <c r="C20" s="285" t="s">
        <v>326</v>
      </c>
      <c r="D20" s="285" t="s">
        <v>341</v>
      </c>
      <c r="E20" s="285" t="s">
        <v>338</v>
      </c>
      <c r="F20" s="285" t="s">
        <v>319</v>
      </c>
      <c r="G20" s="285" t="s">
        <v>415</v>
      </c>
      <c r="H20" s="285" t="s">
        <v>328</v>
      </c>
      <c r="I20" s="285" t="s">
        <v>342</v>
      </c>
      <c r="J20" s="285" t="s">
        <v>1187</v>
      </c>
      <c r="K20" s="285" t="s">
        <v>330</v>
      </c>
      <c r="L20" s="285" t="s">
        <v>356</v>
      </c>
      <c r="M20" s="285" t="s">
        <v>356</v>
      </c>
      <c r="N20" s="285" t="s">
        <v>356</v>
      </c>
      <c r="O20" s="285">
        <v>0</v>
      </c>
      <c r="P20" s="285" t="s">
        <v>355</v>
      </c>
      <c r="Q20" s="285" t="s">
        <v>316</v>
      </c>
      <c r="R20" s="285" t="s">
        <v>1155</v>
      </c>
    </row>
    <row r="21" spans="2:18" ht="15">
      <c r="B21" s="285" t="s">
        <v>328</v>
      </c>
      <c r="C21" s="285" t="s">
        <v>397</v>
      </c>
      <c r="D21" s="285" t="s">
        <v>399</v>
      </c>
      <c r="E21" s="285" t="s">
        <v>338</v>
      </c>
      <c r="F21" s="285" t="s">
        <v>319</v>
      </c>
      <c r="G21" s="285" t="s">
        <v>415</v>
      </c>
      <c r="H21" s="285" t="s">
        <v>328</v>
      </c>
      <c r="I21" s="285" t="s">
        <v>329</v>
      </c>
      <c r="J21" s="285" t="s">
        <v>1187</v>
      </c>
      <c r="K21" s="285" t="s">
        <v>330</v>
      </c>
      <c r="L21" s="285" t="s">
        <v>356</v>
      </c>
      <c r="M21" s="285" t="s">
        <v>356</v>
      </c>
      <c r="N21" s="285" t="s">
        <v>356</v>
      </c>
      <c r="O21" s="285">
        <v>0</v>
      </c>
      <c r="P21" s="285" t="s">
        <v>355</v>
      </c>
      <c r="Q21" s="285" t="s">
        <v>316</v>
      </c>
      <c r="R21" s="285" t="s">
        <v>1155</v>
      </c>
    </row>
    <row r="22" spans="2:18" ht="15">
      <c r="B22" s="285" t="s">
        <v>328</v>
      </c>
      <c r="C22" s="285" t="s">
        <v>401</v>
      </c>
      <c r="D22" s="285" t="s">
        <v>402</v>
      </c>
      <c r="E22" s="285" t="s">
        <v>338</v>
      </c>
      <c r="F22" s="285" t="s">
        <v>319</v>
      </c>
      <c r="G22" s="285" t="s">
        <v>415</v>
      </c>
      <c r="H22" s="285" t="s">
        <v>328</v>
      </c>
      <c r="I22" s="285" t="s">
        <v>343</v>
      </c>
      <c r="J22" s="285" t="s">
        <v>1187</v>
      </c>
      <c r="K22" s="285" t="s">
        <v>330</v>
      </c>
      <c r="L22" s="285" t="s">
        <v>356</v>
      </c>
      <c r="M22" s="285" t="s">
        <v>356</v>
      </c>
      <c r="N22" s="285" t="s">
        <v>356</v>
      </c>
      <c r="O22" s="285">
        <v>0</v>
      </c>
      <c r="P22" s="285" t="s">
        <v>355</v>
      </c>
      <c r="Q22" s="285" t="s">
        <v>316</v>
      </c>
      <c r="R22" s="285" t="s">
        <v>1155</v>
      </c>
    </row>
    <row r="23" spans="2:18" ht="15">
      <c r="B23" s="285" t="s">
        <v>328</v>
      </c>
      <c r="C23" s="285" t="s">
        <v>426</v>
      </c>
      <c r="D23" s="285" t="s">
        <v>349</v>
      </c>
      <c r="E23" s="285" t="s">
        <v>338</v>
      </c>
      <c r="F23" s="285" t="s">
        <v>328</v>
      </c>
      <c r="G23" s="285" t="s">
        <v>415</v>
      </c>
      <c r="H23" s="285" t="s">
        <v>328</v>
      </c>
      <c r="I23" s="285" t="s">
        <v>335</v>
      </c>
      <c r="J23" s="285" t="s">
        <v>1187</v>
      </c>
      <c r="K23" s="285" t="s">
        <v>330</v>
      </c>
      <c r="L23" s="285" t="s">
        <v>356</v>
      </c>
      <c r="M23" s="285" t="s">
        <v>356</v>
      </c>
      <c r="N23" s="285" t="s">
        <v>356</v>
      </c>
      <c r="O23" s="285">
        <v>0</v>
      </c>
      <c r="P23" s="285" t="s">
        <v>355</v>
      </c>
      <c r="Q23" s="285" t="s">
        <v>316</v>
      </c>
      <c r="R23" s="285" t="s">
        <v>1155</v>
      </c>
    </row>
    <row r="24" spans="2:18" ht="15">
      <c r="B24" s="285" t="s">
        <v>328</v>
      </c>
      <c r="C24" s="285" t="s">
        <v>432</v>
      </c>
      <c r="D24" s="285" t="s">
        <v>403</v>
      </c>
      <c r="E24" s="285" t="s">
        <v>338</v>
      </c>
      <c r="F24" s="285" t="s">
        <v>328</v>
      </c>
      <c r="G24" s="285" t="s">
        <v>415</v>
      </c>
      <c r="H24" s="285" t="s">
        <v>328</v>
      </c>
      <c r="I24" s="285" t="s">
        <v>342</v>
      </c>
      <c r="J24" s="285" t="s">
        <v>1187</v>
      </c>
      <c r="K24" s="285" t="s">
        <v>330</v>
      </c>
      <c r="L24" s="285" t="s">
        <v>356</v>
      </c>
      <c r="M24" s="285" t="s">
        <v>356</v>
      </c>
      <c r="N24" s="285" t="s">
        <v>356</v>
      </c>
      <c r="O24" s="285">
        <v>0</v>
      </c>
      <c r="P24" s="285" t="s">
        <v>355</v>
      </c>
      <c r="Q24" s="285" t="s">
        <v>316</v>
      </c>
      <c r="R24" s="285" t="s">
        <v>1155</v>
      </c>
    </row>
    <row r="25" spans="2:18" ht="15">
      <c r="B25" s="285" t="s">
        <v>328</v>
      </c>
      <c r="C25" s="285" t="s">
        <v>325</v>
      </c>
      <c r="D25" s="285" t="s">
        <v>344</v>
      </c>
      <c r="E25" s="285" t="s">
        <v>338</v>
      </c>
      <c r="F25" s="285" t="s">
        <v>328</v>
      </c>
      <c r="G25" s="285" t="s">
        <v>415</v>
      </c>
      <c r="H25" s="285" t="s">
        <v>328</v>
      </c>
      <c r="I25" s="285" t="s">
        <v>343</v>
      </c>
      <c r="J25" s="285" t="s">
        <v>1187</v>
      </c>
      <c r="K25" s="285" t="s">
        <v>330</v>
      </c>
      <c r="L25" s="285" t="s">
        <v>356</v>
      </c>
      <c r="M25" s="285" t="s">
        <v>356</v>
      </c>
      <c r="N25" s="285" t="s">
        <v>356</v>
      </c>
      <c r="O25" s="285">
        <v>0</v>
      </c>
      <c r="P25" s="285" t="s">
        <v>355</v>
      </c>
      <c r="Q25" s="285" t="s">
        <v>316</v>
      </c>
      <c r="R25" s="285" t="s">
        <v>1155</v>
      </c>
    </row>
    <row r="26" spans="2:18" ht="15">
      <c r="B26" s="285" t="s">
        <v>328</v>
      </c>
      <c r="C26" s="285" t="s">
        <v>324</v>
      </c>
      <c r="D26" s="285" t="s">
        <v>346</v>
      </c>
      <c r="E26" s="285" t="s">
        <v>338</v>
      </c>
      <c r="F26" s="285" t="s">
        <v>319</v>
      </c>
      <c r="G26" s="285" t="s">
        <v>415</v>
      </c>
      <c r="H26" s="285" t="s">
        <v>328</v>
      </c>
      <c r="I26" s="285" t="s">
        <v>347</v>
      </c>
      <c r="J26" s="285" t="s">
        <v>1187</v>
      </c>
      <c r="K26" s="285" t="s">
        <v>330</v>
      </c>
      <c r="L26" s="285" t="s">
        <v>356</v>
      </c>
      <c r="M26" s="285" t="s">
        <v>356</v>
      </c>
      <c r="N26" s="285" t="s">
        <v>356</v>
      </c>
      <c r="O26" s="285">
        <v>0</v>
      </c>
      <c r="P26" s="285" t="s">
        <v>355</v>
      </c>
      <c r="Q26" s="285" t="s">
        <v>316</v>
      </c>
      <c r="R26" s="285" t="s">
        <v>1155</v>
      </c>
    </row>
    <row r="27" spans="2:18" ht="15">
      <c r="B27" s="285" t="s">
        <v>328</v>
      </c>
      <c r="C27" s="285" t="s">
        <v>317</v>
      </c>
      <c r="D27" s="285" t="s">
        <v>348</v>
      </c>
      <c r="E27" s="285" t="s">
        <v>338</v>
      </c>
      <c r="F27" s="285" t="s">
        <v>319</v>
      </c>
      <c r="G27" s="285" t="s">
        <v>415</v>
      </c>
      <c r="H27" s="285" t="s">
        <v>332</v>
      </c>
      <c r="I27" s="285" t="s">
        <v>336</v>
      </c>
      <c r="J27" s="285" t="s">
        <v>1187</v>
      </c>
      <c r="K27" s="285" t="s">
        <v>330</v>
      </c>
      <c r="L27" s="285" t="s">
        <v>356</v>
      </c>
      <c r="M27" s="285" t="s">
        <v>356</v>
      </c>
      <c r="N27" s="285" t="s">
        <v>356</v>
      </c>
      <c r="O27" s="285">
        <v>0</v>
      </c>
      <c r="P27" s="285" t="s">
        <v>355</v>
      </c>
      <c r="Q27" s="285" t="s">
        <v>316</v>
      </c>
      <c r="R27" s="285" t="s">
        <v>1155</v>
      </c>
    </row>
    <row r="28" spans="2:18" ht="15">
      <c r="B28" s="285" t="s">
        <v>328</v>
      </c>
      <c r="C28" s="285" t="s">
        <v>317</v>
      </c>
      <c r="D28" s="285" t="s">
        <v>348</v>
      </c>
      <c r="E28" s="285" t="s">
        <v>338</v>
      </c>
      <c r="F28" s="285" t="s">
        <v>319</v>
      </c>
      <c r="G28" s="285" t="s">
        <v>415</v>
      </c>
      <c r="H28" s="285" t="s">
        <v>328</v>
      </c>
      <c r="I28" s="285" t="s">
        <v>336</v>
      </c>
      <c r="J28" s="285" t="s">
        <v>1187</v>
      </c>
      <c r="K28" s="285" t="s">
        <v>330</v>
      </c>
      <c r="L28" s="285" t="s">
        <v>356</v>
      </c>
      <c r="M28" s="285" t="s">
        <v>356</v>
      </c>
      <c r="N28" s="285" t="s">
        <v>356</v>
      </c>
      <c r="O28" s="285">
        <v>0</v>
      </c>
      <c r="P28" s="285" t="s">
        <v>355</v>
      </c>
      <c r="Q28" s="285" t="s">
        <v>316</v>
      </c>
      <c r="R28" s="285" t="s">
        <v>1155</v>
      </c>
    </row>
    <row r="29" spans="2:18" ht="15">
      <c r="B29" s="285" t="s">
        <v>328</v>
      </c>
      <c r="C29" s="285" t="s">
        <v>435</v>
      </c>
      <c r="D29" s="285" t="s">
        <v>352</v>
      </c>
      <c r="E29" s="285" t="s">
        <v>338</v>
      </c>
      <c r="F29" s="285" t="s">
        <v>328</v>
      </c>
      <c r="G29" s="285" t="s">
        <v>415</v>
      </c>
      <c r="H29" s="285" t="s">
        <v>328</v>
      </c>
      <c r="I29" s="285" t="s">
        <v>335</v>
      </c>
      <c r="J29" s="285" t="s">
        <v>1187</v>
      </c>
      <c r="K29" s="285" t="s">
        <v>330</v>
      </c>
      <c r="L29" s="285" t="s">
        <v>356</v>
      </c>
      <c r="M29" s="285" t="s">
        <v>356</v>
      </c>
      <c r="N29" s="285" t="s">
        <v>356</v>
      </c>
      <c r="O29" s="285">
        <v>0</v>
      </c>
      <c r="P29" s="285" t="s">
        <v>355</v>
      </c>
      <c r="Q29" s="285" t="s">
        <v>316</v>
      </c>
      <c r="R29" s="285" t="s">
        <v>1155</v>
      </c>
    </row>
    <row r="30" spans="2:18" ht="15">
      <c r="B30" s="285" t="s">
        <v>328</v>
      </c>
      <c r="C30" s="285" t="s">
        <v>507</v>
      </c>
      <c r="D30" s="285" t="s">
        <v>340</v>
      </c>
      <c r="E30" s="285" t="s">
        <v>338</v>
      </c>
      <c r="F30" s="285" t="s">
        <v>319</v>
      </c>
      <c r="G30" s="285" t="s">
        <v>415</v>
      </c>
      <c r="H30" s="285" t="s">
        <v>328</v>
      </c>
      <c r="I30" s="285" t="s">
        <v>337</v>
      </c>
      <c r="J30" s="285" t="s">
        <v>1187</v>
      </c>
      <c r="K30" s="285" t="s">
        <v>330</v>
      </c>
      <c r="L30" s="285" t="s">
        <v>356</v>
      </c>
      <c r="M30" s="285" t="s">
        <v>356</v>
      </c>
      <c r="N30" s="285" t="s">
        <v>356</v>
      </c>
      <c r="O30" s="285">
        <v>0</v>
      </c>
      <c r="P30" s="285" t="s">
        <v>355</v>
      </c>
      <c r="Q30" s="285" t="s">
        <v>316</v>
      </c>
      <c r="R30" s="285" t="s">
        <v>1155</v>
      </c>
    </row>
    <row r="31" spans="2:18" ht="15">
      <c r="B31" s="285" t="s">
        <v>328</v>
      </c>
      <c r="C31" s="285" t="s">
        <v>441</v>
      </c>
      <c r="D31" s="285" t="s">
        <v>410</v>
      </c>
      <c r="E31" s="285" t="s">
        <v>338</v>
      </c>
      <c r="F31" s="285" t="s">
        <v>331</v>
      </c>
      <c r="G31" s="285" t="s">
        <v>415</v>
      </c>
      <c r="H31" s="285" t="s">
        <v>328</v>
      </c>
      <c r="I31" s="285" t="s">
        <v>339</v>
      </c>
      <c r="J31" s="285" t="s">
        <v>1187</v>
      </c>
      <c r="K31" s="285" t="s">
        <v>330</v>
      </c>
      <c r="L31" s="285" t="s">
        <v>356</v>
      </c>
      <c r="M31" s="285" t="s">
        <v>356</v>
      </c>
      <c r="N31" s="285" t="s">
        <v>356</v>
      </c>
      <c r="O31" s="285">
        <v>0</v>
      </c>
      <c r="P31" s="285" t="s">
        <v>355</v>
      </c>
      <c r="Q31" s="285" t="s">
        <v>316</v>
      </c>
      <c r="R31" s="285" t="s">
        <v>1155</v>
      </c>
    </row>
    <row r="32" spans="2:18" ht="15">
      <c r="B32" s="286" t="s">
        <v>328</v>
      </c>
      <c r="C32" s="286" t="s">
        <v>321</v>
      </c>
      <c r="D32" s="287" t="s">
        <v>350</v>
      </c>
      <c r="E32" s="286" t="s">
        <v>338</v>
      </c>
      <c r="F32" s="286" t="s">
        <v>319</v>
      </c>
      <c r="G32" s="286" t="s">
        <v>415</v>
      </c>
      <c r="H32" s="286" t="s">
        <v>328</v>
      </c>
      <c r="I32" s="286" t="s">
        <v>329</v>
      </c>
      <c r="J32" s="286" t="s">
        <v>1187</v>
      </c>
      <c r="K32" s="286" t="s">
        <v>330</v>
      </c>
      <c r="L32" s="288" t="s">
        <v>356</v>
      </c>
      <c r="M32" s="288" t="s">
        <v>356</v>
      </c>
      <c r="N32" s="288" t="s">
        <v>356</v>
      </c>
      <c r="O32" s="286">
        <v>0</v>
      </c>
      <c r="P32" s="286" t="s">
        <v>355</v>
      </c>
      <c r="Q32" s="286" t="s">
        <v>316</v>
      </c>
      <c r="R32" s="286" t="s">
        <v>1155</v>
      </c>
    </row>
    <row r="33" spans="2:18" ht="15">
      <c r="B33" s="286" t="s">
        <v>328</v>
      </c>
      <c r="C33" s="286" t="s">
        <v>315</v>
      </c>
      <c r="D33" s="287" t="s">
        <v>351</v>
      </c>
      <c r="E33" s="286" t="s">
        <v>338</v>
      </c>
      <c r="F33" s="286" t="s">
        <v>328</v>
      </c>
      <c r="G33" s="286" t="s">
        <v>415</v>
      </c>
      <c r="H33" s="286" t="s">
        <v>328</v>
      </c>
      <c r="I33" s="286" t="s">
        <v>333</v>
      </c>
      <c r="J33" s="286" t="s">
        <v>1187</v>
      </c>
      <c r="K33" s="286" t="s">
        <v>330</v>
      </c>
      <c r="L33" s="288" t="s">
        <v>356</v>
      </c>
      <c r="M33" s="288" t="s">
        <v>356</v>
      </c>
      <c r="N33" s="288" t="s">
        <v>356</v>
      </c>
      <c r="O33" s="286">
        <v>0</v>
      </c>
      <c r="P33" s="286" t="s">
        <v>355</v>
      </c>
      <c r="Q33" s="286" t="s">
        <v>316</v>
      </c>
      <c r="R33" s="286" t="s">
        <v>1155</v>
      </c>
    </row>
    <row r="34" spans="2:18" ht="15">
      <c r="B34" s="286" t="s">
        <v>328</v>
      </c>
      <c r="C34" s="286" t="s">
        <v>322</v>
      </c>
      <c r="D34" s="287" t="s">
        <v>353</v>
      </c>
      <c r="E34" s="286" t="s">
        <v>338</v>
      </c>
      <c r="F34" s="286" t="s">
        <v>328</v>
      </c>
      <c r="G34" s="286" t="s">
        <v>415</v>
      </c>
      <c r="H34" s="286" t="s">
        <v>328</v>
      </c>
      <c r="I34" s="286" t="s">
        <v>354</v>
      </c>
      <c r="J34" s="286" t="s">
        <v>1187</v>
      </c>
      <c r="K34" s="286" t="s">
        <v>330</v>
      </c>
      <c r="L34" s="288" t="s">
        <v>356</v>
      </c>
      <c r="M34" s="288" t="s">
        <v>356</v>
      </c>
      <c r="N34" s="288" t="s">
        <v>356</v>
      </c>
      <c r="O34" s="286">
        <v>0</v>
      </c>
      <c r="P34" s="286" t="s">
        <v>355</v>
      </c>
      <c r="Q34" s="286" t="s">
        <v>316</v>
      </c>
      <c r="R34" s="286" t="s">
        <v>1155</v>
      </c>
    </row>
    <row r="35" spans="2:18" ht="15">
      <c r="B35" s="128"/>
      <c r="C35" s="129"/>
      <c r="D35" s="130"/>
      <c r="E35" s="129"/>
      <c r="F35" s="129"/>
      <c r="G35" s="129"/>
      <c r="H35" s="129"/>
      <c r="I35" s="129"/>
      <c r="K35" s="136" t="s">
        <v>203</v>
      </c>
      <c r="L35" s="216">
        <f>SUBTOTAL(109,Tabla16[Monto Mensual Jornada ó de HSM
Zona A])</f>
        <v>0</v>
      </c>
      <c r="M35" s="184"/>
      <c r="N35" s="184"/>
      <c r="O35" s="129"/>
      <c r="P35" s="129"/>
      <c r="Q35" s="129"/>
      <c r="R35" s="131"/>
    </row>
    <row r="36" spans="2:18" ht="15">
      <c r="B36" s="132"/>
      <c r="C36" s="61"/>
      <c r="D36" s="63"/>
      <c r="E36" s="61"/>
      <c r="F36" s="61"/>
      <c r="G36" s="61"/>
      <c r="H36" s="61"/>
      <c r="I36" s="61"/>
      <c r="L36" s="137" t="s">
        <v>204</v>
      </c>
      <c r="M36" s="216">
        <f>SUM(M19:M35)</f>
        <v>0</v>
      </c>
      <c r="N36" s="185"/>
      <c r="O36" s="61"/>
      <c r="P36" s="61"/>
      <c r="Q36" s="61"/>
      <c r="R36" s="133"/>
    </row>
    <row r="37" spans="2:18" ht="15">
      <c r="B37" s="132"/>
      <c r="C37" s="61"/>
      <c r="D37" s="63"/>
      <c r="E37" s="61"/>
      <c r="F37" s="61"/>
      <c r="G37" s="61"/>
      <c r="H37" s="61"/>
      <c r="I37" s="61"/>
      <c r="M37" s="137" t="s">
        <v>205</v>
      </c>
      <c r="N37" s="216">
        <f>SUM(N19:N36)</f>
        <v>0</v>
      </c>
      <c r="O37" s="61"/>
      <c r="P37" s="61"/>
      <c r="Q37" s="61"/>
      <c r="R37" s="133"/>
    </row>
    <row r="38" spans="2:18" ht="15">
      <c r="B38" s="134"/>
      <c r="C38" s="62"/>
      <c r="D38" s="64"/>
      <c r="E38" s="62"/>
      <c r="F38" s="62"/>
      <c r="G38" s="62"/>
      <c r="H38" s="62"/>
      <c r="I38" s="62"/>
      <c r="J38" s="62"/>
      <c r="K38" s="62"/>
      <c r="L38" s="183"/>
      <c r="M38" s="183"/>
      <c r="N38" s="183"/>
      <c r="O38" s="62"/>
      <c r="P38" s="62"/>
      <c r="Q38" s="62"/>
      <c r="R38" s="135"/>
    </row>
    <row r="39" spans="2:18" ht="15">
      <c r="B39" s="40" t="s">
        <v>152</v>
      </c>
      <c r="C39" s="41"/>
      <c r="D39" s="41"/>
      <c r="E39" s="179"/>
      <c r="F39" s="41"/>
      <c r="G39" s="41"/>
      <c r="H39" s="41"/>
      <c r="I39" s="41"/>
      <c r="J39" s="41"/>
      <c r="K39" s="41"/>
      <c r="L39" s="41"/>
      <c r="M39" s="41"/>
      <c r="N39" s="41"/>
      <c r="O39" s="41"/>
      <c r="P39" s="41"/>
      <c r="Q39" s="41"/>
      <c r="R39" s="41"/>
    </row>
    <row r="40" spans="2:18" ht="15">
      <c r="B40" s="41"/>
      <c r="C40" s="41"/>
      <c r="D40" s="41"/>
      <c r="E40" s="41"/>
      <c r="F40" s="41"/>
      <c r="G40" s="41"/>
      <c r="H40" s="41"/>
      <c r="I40" s="41"/>
      <c r="J40" s="41"/>
      <c r="K40" s="41"/>
      <c r="L40" s="41"/>
      <c r="M40" s="41"/>
      <c r="N40" s="41"/>
      <c r="O40" s="41"/>
      <c r="P40" s="41"/>
      <c r="Q40" s="41"/>
      <c r="R40" s="41"/>
    </row>
  </sheetData>
  <mergeCells count="13">
    <mergeCell ref="I15:I16"/>
    <mergeCell ref="J15:N15"/>
    <mergeCell ref="O15:Q15"/>
    <mergeCell ref="Q11:R11"/>
    <mergeCell ref="B12:J12"/>
    <mergeCell ref="B15:B16"/>
    <mergeCell ref="C15:C16"/>
    <mergeCell ref="D15:D16"/>
    <mergeCell ref="R15:R16"/>
    <mergeCell ref="G15:G16"/>
    <mergeCell ref="H15:H16"/>
    <mergeCell ref="E15:E16"/>
    <mergeCell ref="F15:F16"/>
  </mergeCells>
  <dataValidations count="1">
    <dataValidation allowBlank="1" showInputMessage="1" showErrorMessage="1" sqref="B12:J12 Q12"/>
  </dataValidations>
  <printOptions horizontalCentered="1"/>
  <pageMargins left="0.2362204724409449" right="0.2362204724409449" top="0.15748031496062992" bottom="1.1811023622047245" header="0" footer="0"/>
  <pageSetup fitToHeight="0" orientation="landscape" paperSize="14" scale="61" r:id="rId6"/>
  <headerFooter>
    <oddFooter>&amp;C&amp;D&amp;R&amp;P de &amp;N</oddFooter>
  </headerFooter>
  <drawing r:id="rId3"/>
  <legacyDrawing r:id="rId4"/>
  <legacyDrawingHF r:id="rId5"/>
  <tableParts>
    <tablePart r:id="rId2"/>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tabColor theme="5" tint="-0.24997000396251678"/>
    <pageSetUpPr fitToPage="1"/>
  </sheetPr>
  <dimension ref="B9:K92"/>
  <sheetViews>
    <sheetView showGridLines="0" zoomScale="70" zoomScaleNormal="70" zoomScalePageLayoutView="70" workbookViewId="0" topLeftCell="A7">
      <selection pane="topLeft" activeCell="E95" sqref="E94:E95"/>
    </sheetView>
  </sheetViews>
  <sheetFormatPr defaultColWidth="13.574285714285713" defaultRowHeight="15"/>
  <cols>
    <col min="1" max="1" width="2.857142857142857" customWidth="1"/>
    <col min="2" max="2" width="13.857142857142858" customWidth="1"/>
    <col min="3" max="3" width="12.571428571428571" customWidth="1"/>
    <col min="4" max="4" width="15.571428571428571" customWidth="1"/>
    <col min="5" max="5" width="17.428571428571427" bestFit="1" customWidth="1"/>
    <col min="6" max="6" width="18.571428571428573" customWidth="1"/>
    <col min="7" max="7" width="12.142857142857142" bestFit="1" customWidth="1"/>
    <col min="8" max="8" width="85.71428571428571" customWidth="1"/>
    <col min="9" max="9" width="14.285714285714286" customWidth="1"/>
    <col min="10" max="10" width="13.714285714285714" customWidth="1"/>
    <col min="11" max="11" width="17.428571428571427" customWidth="1"/>
    <col min="12" max="245" width="11.428571428571429" customWidth="1"/>
    <col min="246" max="246" width="2.857142857142857" customWidth="1"/>
    <col min="247" max="247" width="2.2857142857142856" customWidth="1"/>
    <col min="248" max="248" width="12.857142857142858" customWidth="1"/>
    <col min="249" max="249" width="2.2857142857142856" customWidth="1"/>
    <col min="250" max="250" width="11.428571428571429" customWidth="1"/>
    <col min="251" max="251" width="2.2857142857142856" customWidth="1"/>
    <col min="252" max="252" width="15.428571428571429" customWidth="1"/>
    <col min="253" max="253" width="2.2857142857142856" customWidth="1"/>
    <col min="254" max="254" width="13.285714285714286" customWidth="1"/>
    <col min="255" max="255" width="2.2857142857142856" customWidth="1"/>
  </cols>
  <sheetData>
    <row r="1" ht="15" customHeight="1"/>
    <row r="2" ht="15" customHeight="1"/>
    <row r="3" ht="15" customHeight="1"/>
    <row r="4" ht="15" customHeight="1"/>
    <row r="5" ht="15" customHeight="1"/>
    <row r="6" ht="15" customHeight="1"/>
    <row r="7" ht="15" customHeight="1"/>
    <row r="8" ht="15" customHeight="1"/>
    <row r="9" spans="2:11" ht="18.75">
      <c r="B9" s="34" t="s">
        <v>151</v>
      </c>
      <c r="C9" s="35"/>
      <c r="D9" s="35"/>
      <c r="E9" s="35"/>
      <c r="F9" s="35"/>
      <c r="G9" s="35"/>
      <c r="H9" s="35"/>
      <c r="I9" s="209" t="s">
        <v>135</v>
      </c>
      <c r="J9" s="393" t="str">
        <f>'Caratula Resumen'!D21</f>
        <v>ZACATECAS</v>
      </c>
      <c r="K9" s="394"/>
    </row>
    <row r="10" spans="2:11" ht="18.75">
      <c r="B10" s="352" t="str">
        <f>'Caratula Resumen'!D22</f>
        <v>Fondo de Aportaciones para la Educación Tecnológica y de Adultos/Colegio Nacional de Educación Profesional Técnica (FAETA/CONALEP)</v>
      </c>
      <c r="C10" s="353"/>
      <c r="D10" s="353"/>
      <c r="E10" s="353"/>
      <c r="F10" s="353"/>
      <c r="G10" s="353"/>
      <c r="H10" s="353"/>
      <c r="I10" s="37"/>
      <c r="J10" s="206"/>
      <c r="K10" s="38" t="str">
        <f>'Caratula Resumen'!D23</f>
        <v>4°. Trimestre</v>
      </c>
    </row>
    <row r="11" spans="2:11" ht="15">
      <c r="B11" s="30"/>
      <c r="C11" s="31"/>
      <c r="D11" s="31"/>
      <c r="E11" s="31"/>
      <c r="F11" s="31"/>
      <c r="G11" s="31"/>
      <c r="H11" s="31"/>
      <c r="I11" s="31"/>
      <c r="J11" s="31"/>
      <c r="K11" s="39"/>
    </row>
    <row r="12" ht="5.1" customHeight="1"/>
    <row r="13" spans="2:11" ht="68.25" customHeight="1">
      <c r="B13" s="159" t="s">
        <v>19</v>
      </c>
      <c r="C13" s="159" t="s">
        <v>101</v>
      </c>
      <c r="D13" s="159" t="s">
        <v>102</v>
      </c>
      <c r="E13" s="159" t="s">
        <v>103</v>
      </c>
      <c r="F13" s="159" t="s">
        <v>104</v>
      </c>
      <c r="G13" s="159" t="s">
        <v>87</v>
      </c>
      <c r="H13" s="159" t="s">
        <v>105</v>
      </c>
      <c r="I13" s="159" t="s">
        <v>106</v>
      </c>
      <c r="J13" s="159" t="s">
        <v>16</v>
      </c>
      <c r="K13" s="159" t="s">
        <v>107</v>
      </c>
    </row>
    <row r="14" ht="5.1" customHeight="1"/>
    <row r="15" spans="2:11" ht="75" hidden="1">
      <c r="B15" s="159" t="s">
        <v>19</v>
      </c>
      <c r="C15" s="159" t="s">
        <v>101</v>
      </c>
      <c r="D15" s="159" t="s">
        <v>102</v>
      </c>
      <c r="E15" s="159" t="s">
        <v>103</v>
      </c>
      <c r="F15" s="159" t="s">
        <v>104</v>
      </c>
      <c r="G15" s="159" t="s">
        <v>87</v>
      </c>
      <c r="H15" s="159" t="s">
        <v>105</v>
      </c>
      <c r="I15" s="159" t="s">
        <v>106</v>
      </c>
      <c r="J15" s="159" t="s">
        <v>16</v>
      </c>
      <c r="K15" s="159" t="s">
        <v>107</v>
      </c>
    </row>
    <row r="16" spans="2:11" ht="15">
      <c r="B16" s="45" t="s">
        <v>328</v>
      </c>
      <c r="C16" s="45" t="s">
        <v>338</v>
      </c>
      <c r="D16" s="45" t="s">
        <v>357</v>
      </c>
      <c r="E16" s="45" t="s">
        <v>358</v>
      </c>
      <c r="F16" s="45" t="s">
        <v>359</v>
      </c>
      <c r="G16" s="45" t="s">
        <v>376</v>
      </c>
      <c r="H16" s="45" t="s">
        <v>1168</v>
      </c>
      <c r="I16" s="45"/>
      <c r="J16" s="45" t="s">
        <v>1169</v>
      </c>
      <c r="K16" s="45" t="s">
        <v>360</v>
      </c>
    </row>
    <row r="17" spans="2:11" ht="15">
      <c r="B17" s="45" t="s">
        <v>328</v>
      </c>
      <c r="C17" s="45" t="s">
        <v>361</v>
      </c>
      <c r="D17" s="45" t="s">
        <v>357</v>
      </c>
      <c r="E17" s="45" t="s">
        <v>358</v>
      </c>
      <c r="F17" s="45" t="s">
        <v>362</v>
      </c>
      <c r="G17" s="45" t="s">
        <v>919</v>
      </c>
      <c r="H17" s="45" t="s">
        <v>1045</v>
      </c>
      <c r="I17" s="45"/>
      <c r="J17" s="45" t="s">
        <v>1169</v>
      </c>
      <c r="K17" s="45" t="s">
        <v>360</v>
      </c>
    </row>
    <row r="18" spans="2:11" ht="15">
      <c r="B18" s="45" t="s">
        <v>328</v>
      </c>
      <c r="C18" s="45" t="s">
        <v>338</v>
      </c>
      <c r="D18" s="45" t="s">
        <v>357</v>
      </c>
      <c r="E18" s="45" t="s">
        <v>358</v>
      </c>
      <c r="F18" s="45" t="s">
        <v>359</v>
      </c>
      <c r="G18" s="45" t="s">
        <v>936</v>
      </c>
      <c r="H18" s="45" t="s">
        <v>1105</v>
      </c>
      <c r="I18" s="45"/>
      <c r="J18" s="45" t="s">
        <v>1169</v>
      </c>
      <c r="K18" s="45" t="s">
        <v>360</v>
      </c>
    </row>
    <row r="19" spans="2:11" ht="15">
      <c r="B19" s="45" t="s">
        <v>328</v>
      </c>
      <c r="C19" s="45" t="s">
        <v>338</v>
      </c>
      <c r="D19" s="45" t="s">
        <v>357</v>
      </c>
      <c r="E19" s="45" t="s">
        <v>358</v>
      </c>
      <c r="F19" s="45" t="s">
        <v>359</v>
      </c>
      <c r="G19" s="45" t="s">
        <v>1106</v>
      </c>
      <c r="H19" s="45" t="s">
        <v>1107</v>
      </c>
      <c r="I19" s="45"/>
      <c r="J19" s="45" t="s">
        <v>1169</v>
      </c>
      <c r="K19" s="45" t="s">
        <v>360</v>
      </c>
    </row>
    <row r="20" spans="2:11" ht="15">
      <c r="B20" s="45" t="s">
        <v>328</v>
      </c>
      <c r="C20" s="45" t="s">
        <v>361</v>
      </c>
      <c r="D20" s="45" t="s">
        <v>357</v>
      </c>
      <c r="E20" s="45" t="s">
        <v>358</v>
      </c>
      <c r="F20" s="45" t="s">
        <v>362</v>
      </c>
      <c r="G20" s="45" t="s">
        <v>381</v>
      </c>
      <c r="H20" s="45" t="s">
        <v>382</v>
      </c>
      <c r="I20" s="45"/>
      <c r="J20" s="45" t="s">
        <v>1169</v>
      </c>
      <c r="K20" s="45" t="s">
        <v>360</v>
      </c>
    </row>
    <row r="21" spans="2:11" ht="15">
      <c r="B21" s="45" t="s">
        <v>328</v>
      </c>
      <c r="C21" s="45" t="s">
        <v>361</v>
      </c>
      <c r="D21" s="45" t="s">
        <v>357</v>
      </c>
      <c r="E21" s="45" t="s">
        <v>358</v>
      </c>
      <c r="F21" s="45" t="s">
        <v>362</v>
      </c>
      <c r="G21" s="45" t="s">
        <v>383</v>
      </c>
      <c r="H21" s="45" t="s">
        <v>384</v>
      </c>
      <c r="I21" s="45"/>
      <c r="J21" s="45" t="s">
        <v>1169</v>
      </c>
      <c r="K21" s="45" t="s">
        <v>360</v>
      </c>
    </row>
    <row r="22" spans="2:11" ht="15">
      <c r="B22" s="45" t="s">
        <v>328</v>
      </c>
      <c r="C22" s="45" t="s">
        <v>361</v>
      </c>
      <c r="D22" s="45" t="s">
        <v>357</v>
      </c>
      <c r="E22" s="45" t="s">
        <v>358</v>
      </c>
      <c r="F22" s="45" t="s">
        <v>362</v>
      </c>
      <c r="G22" s="45" t="s">
        <v>385</v>
      </c>
      <c r="H22" s="45" t="s">
        <v>386</v>
      </c>
      <c r="I22" s="45"/>
      <c r="J22" s="45" t="s">
        <v>1169</v>
      </c>
      <c r="K22" s="45" t="s">
        <v>360</v>
      </c>
    </row>
    <row r="23" spans="2:11" ht="15">
      <c r="B23" s="45" t="s">
        <v>328</v>
      </c>
      <c r="C23" s="45" t="s">
        <v>361</v>
      </c>
      <c r="D23" s="45" t="s">
        <v>357</v>
      </c>
      <c r="E23" s="45" t="s">
        <v>358</v>
      </c>
      <c r="F23" s="45" t="s">
        <v>362</v>
      </c>
      <c r="G23" s="45" t="s">
        <v>919</v>
      </c>
      <c r="H23" s="45" t="s">
        <v>920</v>
      </c>
      <c r="I23" s="45"/>
      <c r="J23" s="45" t="s">
        <v>1169</v>
      </c>
      <c r="K23" s="45" t="s">
        <v>360</v>
      </c>
    </row>
    <row r="24" spans="2:11" ht="15">
      <c r="B24" s="45" t="s">
        <v>328</v>
      </c>
      <c r="C24" s="45" t="s">
        <v>361</v>
      </c>
      <c r="D24" s="45" t="s">
        <v>357</v>
      </c>
      <c r="E24" s="45" t="s">
        <v>358</v>
      </c>
      <c r="F24" s="45" t="s">
        <v>362</v>
      </c>
      <c r="G24" s="45" t="s">
        <v>395</v>
      </c>
      <c r="H24" s="45" t="s">
        <v>913</v>
      </c>
      <c r="I24" s="45"/>
      <c r="J24" s="45" t="s">
        <v>1169</v>
      </c>
      <c r="K24" s="45" t="s">
        <v>360</v>
      </c>
    </row>
    <row r="25" spans="2:11" ht="15">
      <c r="B25" s="45" t="s">
        <v>328</v>
      </c>
      <c r="C25" s="45" t="s">
        <v>361</v>
      </c>
      <c r="D25" s="45" t="s">
        <v>357</v>
      </c>
      <c r="E25" s="45" t="s">
        <v>358</v>
      </c>
      <c r="F25" s="45" t="s">
        <v>362</v>
      </c>
      <c r="G25" s="45" t="s">
        <v>919</v>
      </c>
      <c r="H25" s="45" t="s">
        <v>930</v>
      </c>
      <c r="I25" s="45"/>
      <c r="J25" s="45" t="s">
        <v>1169</v>
      </c>
      <c r="K25" s="45" t="s">
        <v>360</v>
      </c>
    </row>
    <row r="26" spans="2:11" ht="15">
      <c r="B26" s="45" t="s">
        <v>328</v>
      </c>
      <c r="C26" s="45" t="s">
        <v>361</v>
      </c>
      <c r="D26" s="45" t="s">
        <v>357</v>
      </c>
      <c r="E26" s="45" t="s">
        <v>358</v>
      </c>
      <c r="F26" s="45" t="s">
        <v>362</v>
      </c>
      <c r="G26" s="45" t="s">
        <v>928</v>
      </c>
      <c r="H26" s="45" t="s">
        <v>929</v>
      </c>
      <c r="I26" s="45"/>
      <c r="J26" s="45" t="s">
        <v>1169</v>
      </c>
      <c r="K26" s="45" t="s">
        <v>360</v>
      </c>
    </row>
    <row r="27" spans="2:11" ht="15">
      <c r="B27" s="45" t="s">
        <v>328</v>
      </c>
      <c r="C27" s="45" t="s">
        <v>361</v>
      </c>
      <c r="D27" s="45" t="s">
        <v>357</v>
      </c>
      <c r="E27" s="45" t="s">
        <v>358</v>
      </c>
      <c r="F27" s="45" t="s">
        <v>362</v>
      </c>
      <c r="G27" s="45" t="s">
        <v>390</v>
      </c>
      <c r="H27" s="45" t="s">
        <v>933</v>
      </c>
      <c r="I27" s="45"/>
      <c r="J27" s="45" t="s">
        <v>1169</v>
      </c>
      <c r="K27" s="45" t="s">
        <v>360</v>
      </c>
    </row>
    <row r="28" spans="2:11" ht="15">
      <c r="B28" s="45" t="s">
        <v>328</v>
      </c>
      <c r="C28" s="45" t="s">
        <v>361</v>
      </c>
      <c r="D28" s="45" t="s">
        <v>357</v>
      </c>
      <c r="E28" s="45" t="s">
        <v>358</v>
      </c>
      <c r="F28" s="45" t="s">
        <v>362</v>
      </c>
      <c r="G28" s="45" t="s">
        <v>387</v>
      </c>
      <c r="H28" s="45" t="s">
        <v>1047</v>
      </c>
      <c r="I28" s="45"/>
      <c r="J28" s="45" t="s">
        <v>1169</v>
      </c>
      <c r="K28" s="45" t="s">
        <v>360</v>
      </c>
    </row>
    <row r="29" spans="2:11" ht="15">
      <c r="B29" s="45"/>
      <c r="C29" s="45" t="s">
        <v>361</v>
      </c>
      <c r="D29" s="45" t="s">
        <v>357</v>
      </c>
      <c r="E29" s="45" t="s">
        <v>358</v>
      </c>
      <c r="F29" s="45" t="s">
        <v>362</v>
      </c>
      <c r="G29" s="45" t="s">
        <v>367</v>
      </c>
      <c r="H29" s="45" t="s">
        <v>912</v>
      </c>
      <c r="I29" s="45"/>
      <c r="J29" s="45" t="s">
        <v>1169</v>
      </c>
      <c r="K29" s="45" t="s">
        <v>360</v>
      </c>
    </row>
    <row r="30" spans="2:11" ht="15">
      <c r="B30" s="45" t="s">
        <v>328</v>
      </c>
      <c r="C30" s="45" t="s">
        <v>338</v>
      </c>
      <c r="D30" s="45" t="s">
        <v>357</v>
      </c>
      <c r="E30" s="45" t="s">
        <v>358</v>
      </c>
      <c r="F30" s="45" t="s">
        <v>359</v>
      </c>
      <c r="G30" s="45" t="s">
        <v>1108</v>
      </c>
      <c r="H30" s="45" t="s">
        <v>1109</v>
      </c>
      <c r="I30" s="45"/>
      <c r="J30" s="45" t="s">
        <v>1169</v>
      </c>
      <c r="K30" s="45" t="s">
        <v>360</v>
      </c>
    </row>
    <row r="31" spans="2:11" ht="15">
      <c r="B31" s="45" t="s">
        <v>328</v>
      </c>
      <c r="C31" s="45" t="s">
        <v>361</v>
      </c>
      <c r="D31" s="45" t="s">
        <v>357</v>
      </c>
      <c r="E31" s="45" t="s">
        <v>358</v>
      </c>
      <c r="F31" s="45" t="s">
        <v>362</v>
      </c>
      <c r="G31" s="45" t="s">
        <v>928</v>
      </c>
      <c r="H31" s="45" t="s">
        <v>1110</v>
      </c>
      <c r="I31" s="45"/>
      <c r="J31" s="45" t="s">
        <v>1169</v>
      </c>
      <c r="K31" s="45" t="s">
        <v>360</v>
      </c>
    </row>
    <row r="32" spans="2:11" ht="15">
      <c r="B32" s="45" t="s">
        <v>328</v>
      </c>
      <c r="C32" s="45" t="s">
        <v>361</v>
      </c>
      <c r="D32" s="45" t="s">
        <v>357</v>
      </c>
      <c r="E32" s="45" t="s">
        <v>358</v>
      </c>
      <c r="F32" s="45" t="s">
        <v>362</v>
      </c>
      <c r="G32" s="45" t="s">
        <v>387</v>
      </c>
      <c r="H32" s="45" t="s">
        <v>1111</v>
      </c>
      <c r="I32" s="45"/>
      <c r="J32" s="45" t="s">
        <v>1169</v>
      </c>
      <c r="K32" s="45" t="s">
        <v>360</v>
      </c>
    </row>
    <row r="33" spans="2:11" ht="15">
      <c r="B33" s="45" t="s">
        <v>328</v>
      </c>
      <c r="C33" s="45" t="s">
        <v>338</v>
      </c>
      <c r="D33" s="45" t="s">
        <v>357</v>
      </c>
      <c r="E33" s="45" t="s">
        <v>358</v>
      </c>
      <c r="F33" s="45" t="s">
        <v>359</v>
      </c>
      <c r="G33" s="45" t="s">
        <v>313</v>
      </c>
      <c r="H33" s="45" t="s">
        <v>925</v>
      </c>
      <c r="I33" s="45"/>
      <c r="J33" s="45" t="s">
        <v>1169</v>
      </c>
      <c r="K33" s="45" t="s">
        <v>360</v>
      </c>
    </row>
    <row r="34" spans="2:11" ht="15">
      <c r="B34" s="45" t="s">
        <v>328</v>
      </c>
      <c r="C34" s="45" t="s">
        <v>338</v>
      </c>
      <c r="D34" s="45" t="s">
        <v>357</v>
      </c>
      <c r="E34" s="45" t="s">
        <v>358</v>
      </c>
      <c r="F34" s="45" t="s">
        <v>359</v>
      </c>
      <c r="G34" s="45" t="s">
        <v>313</v>
      </c>
      <c r="H34" s="45" t="s">
        <v>926</v>
      </c>
      <c r="I34" s="45"/>
      <c r="J34" s="45" t="s">
        <v>1169</v>
      </c>
      <c r="K34" s="45" t="s">
        <v>360</v>
      </c>
    </row>
    <row r="35" spans="2:11" ht="15">
      <c r="B35" s="45" t="s">
        <v>328</v>
      </c>
      <c r="C35" s="45" t="s">
        <v>361</v>
      </c>
      <c r="D35" s="45" t="s">
        <v>406</v>
      </c>
      <c r="E35" s="45" t="s">
        <v>358</v>
      </c>
      <c r="F35" s="45" t="s">
        <v>362</v>
      </c>
      <c r="G35" s="45" t="s">
        <v>390</v>
      </c>
      <c r="H35" s="45" t="s">
        <v>932</v>
      </c>
      <c r="I35" s="45"/>
      <c r="J35" s="45" t="s">
        <v>1169</v>
      </c>
      <c r="K35" s="45" t="s">
        <v>360</v>
      </c>
    </row>
    <row r="36" spans="2:11" ht="15">
      <c r="B36" s="45" t="s">
        <v>328</v>
      </c>
      <c r="C36" s="45" t="s">
        <v>361</v>
      </c>
      <c r="D36" s="45" t="s">
        <v>357</v>
      </c>
      <c r="E36" s="45" t="s">
        <v>358</v>
      </c>
      <c r="F36" s="45" t="s">
        <v>362</v>
      </c>
      <c r="G36" s="45" t="s">
        <v>1046</v>
      </c>
      <c r="H36" s="45" t="s">
        <v>1112</v>
      </c>
      <c r="I36" s="45"/>
      <c r="J36" s="45" t="s">
        <v>1169</v>
      </c>
      <c r="K36" s="45" t="s">
        <v>360</v>
      </c>
    </row>
    <row r="37" spans="2:11" ht="15">
      <c r="B37" s="45" t="s">
        <v>328</v>
      </c>
      <c r="C37" s="45" t="s">
        <v>338</v>
      </c>
      <c r="D37" s="45" t="s">
        <v>357</v>
      </c>
      <c r="E37" s="45" t="s">
        <v>358</v>
      </c>
      <c r="F37" s="45" t="s">
        <v>359</v>
      </c>
      <c r="G37" s="45" t="s">
        <v>1170</v>
      </c>
      <c r="H37" s="45" t="s">
        <v>1171</v>
      </c>
      <c r="I37" s="45"/>
      <c r="J37" s="45" t="s">
        <v>1169</v>
      </c>
      <c r="K37" s="45" t="s">
        <v>360</v>
      </c>
    </row>
    <row r="38" spans="2:11" ht="15">
      <c r="B38" s="45" t="s">
        <v>328</v>
      </c>
      <c r="C38" s="45" t="s">
        <v>338</v>
      </c>
      <c r="D38" s="45" t="s">
        <v>357</v>
      </c>
      <c r="E38" s="45" t="s">
        <v>358</v>
      </c>
      <c r="F38" s="45" t="s">
        <v>359</v>
      </c>
      <c r="G38" s="45" t="s">
        <v>1113</v>
      </c>
      <c r="H38" s="45" t="s">
        <v>1114</v>
      </c>
      <c r="I38" s="45"/>
      <c r="J38" s="45" t="s">
        <v>1169</v>
      </c>
      <c r="K38" s="45" t="s">
        <v>360</v>
      </c>
    </row>
    <row r="39" spans="2:11" ht="15">
      <c r="B39" s="45" t="s">
        <v>328</v>
      </c>
      <c r="C39" s="45" t="s">
        <v>361</v>
      </c>
      <c r="D39" s="45" t="s">
        <v>357</v>
      </c>
      <c r="E39" s="45" t="s">
        <v>358</v>
      </c>
      <c r="F39" s="45" t="s">
        <v>362</v>
      </c>
      <c r="G39" s="45" t="s">
        <v>1046</v>
      </c>
      <c r="H39" s="45" t="s">
        <v>1172</v>
      </c>
      <c r="I39" s="45"/>
      <c r="J39" s="45" t="s">
        <v>1169</v>
      </c>
      <c r="K39" s="45" t="s">
        <v>360</v>
      </c>
    </row>
    <row r="40" spans="2:11" ht="15">
      <c r="B40" s="45"/>
      <c r="C40" s="45" t="s">
        <v>338</v>
      </c>
      <c r="D40" s="45" t="s">
        <v>357</v>
      </c>
      <c r="E40" s="45" t="s">
        <v>358</v>
      </c>
      <c r="F40" s="45" t="s">
        <v>359</v>
      </c>
      <c r="G40" s="45" t="s">
        <v>1115</v>
      </c>
      <c r="H40" s="45" t="s">
        <v>1116</v>
      </c>
      <c r="I40" s="45"/>
      <c r="J40" s="45" t="s">
        <v>1169</v>
      </c>
      <c r="K40" s="45" t="s">
        <v>360</v>
      </c>
    </row>
    <row r="41" spans="2:11" ht="15">
      <c r="B41" s="45" t="s">
        <v>328</v>
      </c>
      <c r="C41" s="45" t="s">
        <v>361</v>
      </c>
      <c r="D41" s="45" t="s">
        <v>357</v>
      </c>
      <c r="E41" s="45" t="s">
        <v>358</v>
      </c>
      <c r="F41" s="45" t="s">
        <v>362</v>
      </c>
      <c r="G41" s="45" t="s">
        <v>921</v>
      </c>
      <c r="H41" s="45" t="s">
        <v>922</v>
      </c>
      <c r="I41" s="45"/>
      <c r="J41" s="45" t="s">
        <v>1169</v>
      </c>
      <c r="K41" s="45" t="s">
        <v>360</v>
      </c>
    </row>
    <row r="42" spans="2:11" ht="15">
      <c r="B42" s="45" t="s">
        <v>328</v>
      </c>
      <c r="C42" s="45" t="s">
        <v>361</v>
      </c>
      <c r="D42" s="45" t="s">
        <v>357</v>
      </c>
      <c r="E42" s="45" t="s">
        <v>358</v>
      </c>
      <c r="F42" s="45" t="s">
        <v>362</v>
      </c>
      <c r="G42" s="45" t="s">
        <v>923</v>
      </c>
      <c r="H42" s="45" t="s">
        <v>924</v>
      </c>
      <c r="I42" s="45"/>
      <c r="J42" s="45" t="s">
        <v>1169</v>
      </c>
      <c r="K42" s="45" t="s">
        <v>360</v>
      </c>
    </row>
    <row r="43" spans="2:11" ht="15">
      <c r="B43" s="45" t="s">
        <v>328</v>
      </c>
      <c r="C43" s="45" t="s">
        <v>338</v>
      </c>
      <c r="D43" s="45" t="s">
        <v>357</v>
      </c>
      <c r="E43" s="45" t="s">
        <v>358</v>
      </c>
      <c r="F43" s="45" t="s">
        <v>359</v>
      </c>
      <c r="G43" s="45" t="s">
        <v>370</v>
      </c>
      <c r="H43" s="45" t="s">
        <v>914</v>
      </c>
      <c r="I43" s="45"/>
      <c r="J43" s="45" t="s">
        <v>1169</v>
      </c>
      <c r="K43" s="45" t="s">
        <v>360</v>
      </c>
    </row>
    <row r="44" spans="2:11" ht="15">
      <c r="B44" s="45" t="s">
        <v>328</v>
      </c>
      <c r="C44" s="45" t="s">
        <v>338</v>
      </c>
      <c r="D44" s="45" t="s">
        <v>357</v>
      </c>
      <c r="E44" s="45" t="s">
        <v>358</v>
      </c>
      <c r="F44" s="45" t="s">
        <v>359</v>
      </c>
      <c r="G44" s="45" t="s">
        <v>313</v>
      </c>
      <c r="H44" s="45" t="s">
        <v>1117</v>
      </c>
      <c r="I44" s="45"/>
      <c r="J44" s="45" t="s">
        <v>1169</v>
      </c>
      <c r="K44" s="45" t="s">
        <v>360</v>
      </c>
    </row>
    <row r="45" spans="2:11" ht="15">
      <c r="B45" s="45" t="s">
        <v>328</v>
      </c>
      <c r="C45" s="45" t="s">
        <v>361</v>
      </c>
      <c r="D45" s="45" t="s">
        <v>357</v>
      </c>
      <c r="E45" s="45" t="s">
        <v>358</v>
      </c>
      <c r="F45" s="45" t="s">
        <v>362</v>
      </c>
      <c r="G45" s="45" t="s">
        <v>958</v>
      </c>
      <c r="H45" s="45" t="s">
        <v>959</v>
      </c>
      <c r="I45" s="45"/>
      <c r="J45" s="45" t="s">
        <v>1169</v>
      </c>
      <c r="K45" s="45" t="s">
        <v>360</v>
      </c>
    </row>
    <row r="46" spans="2:11" ht="15">
      <c r="B46" s="45" t="s">
        <v>328</v>
      </c>
      <c r="C46" s="45" t="s">
        <v>361</v>
      </c>
      <c r="D46" s="45" t="s">
        <v>357</v>
      </c>
      <c r="E46" s="45" t="s">
        <v>358</v>
      </c>
      <c r="F46" s="45" t="s">
        <v>362</v>
      </c>
      <c r="G46" s="45" t="s">
        <v>916</v>
      </c>
      <c r="H46" s="45" t="s">
        <v>917</v>
      </c>
      <c r="I46" s="45"/>
      <c r="J46" s="45" t="s">
        <v>1169</v>
      </c>
      <c r="K46" s="45" t="s">
        <v>360</v>
      </c>
    </row>
    <row r="47" spans="2:11" ht="15">
      <c r="B47" s="45" t="s">
        <v>328</v>
      </c>
      <c r="C47" s="45" t="s">
        <v>361</v>
      </c>
      <c r="D47" s="45" t="s">
        <v>357</v>
      </c>
      <c r="E47" s="45" t="s">
        <v>358</v>
      </c>
      <c r="F47" s="45" t="s">
        <v>362</v>
      </c>
      <c r="G47" s="45" t="s">
        <v>918</v>
      </c>
      <c r="H47" s="45" t="s">
        <v>1055</v>
      </c>
      <c r="I47" s="45"/>
      <c r="J47" s="45" t="s">
        <v>1169</v>
      </c>
      <c r="K47" s="45" t="s">
        <v>360</v>
      </c>
    </row>
    <row r="48" spans="2:11" ht="15">
      <c r="B48" s="45" t="s">
        <v>328</v>
      </c>
      <c r="C48" s="45" t="s">
        <v>361</v>
      </c>
      <c r="D48" s="45" t="s">
        <v>357</v>
      </c>
      <c r="E48" s="45" t="s">
        <v>358</v>
      </c>
      <c r="F48" s="45" t="s">
        <v>362</v>
      </c>
      <c r="G48" s="45" t="s">
        <v>958</v>
      </c>
      <c r="H48" s="45" t="s">
        <v>1118</v>
      </c>
      <c r="I48" s="45"/>
      <c r="J48" s="45" t="s">
        <v>1169</v>
      </c>
      <c r="K48" s="45" t="s">
        <v>360</v>
      </c>
    </row>
    <row r="49" spans="2:11" ht="15">
      <c r="B49" s="45" t="s">
        <v>328</v>
      </c>
      <c r="C49" s="45" t="s">
        <v>338</v>
      </c>
      <c r="D49" s="45" t="s">
        <v>357</v>
      </c>
      <c r="E49" s="45" t="s">
        <v>358</v>
      </c>
      <c r="F49" s="45" t="s">
        <v>359</v>
      </c>
      <c r="G49" s="45" t="s">
        <v>1106</v>
      </c>
      <c r="H49" s="45" t="s">
        <v>1119</v>
      </c>
      <c r="I49" s="45"/>
      <c r="J49" s="45" t="s">
        <v>1169</v>
      </c>
      <c r="K49" s="45" t="s">
        <v>360</v>
      </c>
    </row>
    <row r="50" spans="2:11" ht="15">
      <c r="B50" s="45" t="s">
        <v>328</v>
      </c>
      <c r="C50" s="45" t="s">
        <v>361</v>
      </c>
      <c r="D50" s="45" t="s">
        <v>406</v>
      </c>
      <c r="E50" s="45" t="s">
        <v>358</v>
      </c>
      <c r="F50" s="45" t="s">
        <v>362</v>
      </c>
      <c r="G50" s="45" t="s">
        <v>1120</v>
      </c>
      <c r="H50" s="45" t="s">
        <v>1121</v>
      </c>
      <c r="I50" s="45"/>
      <c r="J50" s="45" t="s">
        <v>1169</v>
      </c>
      <c r="K50" s="45" t="s">
        <v>360</v>
      </c>
    </row>
    <row r="51" spans="2:11" ht="15">
      <c r="B51" s="45" t="s">
        <v>328</v>
      </c>
      <c r="C51" s="45" t="s">
        <v>361</v>
      </c>
      <c r="D51" s="45" t="s">
        <v>357</v>
      </c>
      <c r="E51" s="45" t="s">
        <v>358</v>
      </c>
      <c r="F51" s="45" t="s">
        <v>362</v>
      </c>
      <c r="G51" s="45" t="s">
        <v>960</v>
      </c>
      <c r="H51" s="45" t="s">
        <v>961</v>
      </c>
      <c r="I51" s="45"/>
      <c r="J51" s="45" t="s">
        <v>1169</v>
      </c>
      <c r="K51" s="45" t="s">
        <v>360</v>
      </c>
    </row>
    <row r="52" spans="2:11" ht="15">
      <c r="B52" s="45" t="s">
        <v>328</v>
      </c>
      <c r="C52" s="45" t="s">
        <v>361</v>
      </c>
      <c r="D52" s="45" t="s">
        <v>406</v>
      </c>
      <c r="E52" s="45" t="s">
        <v>358</v>
      </c>
      <c r="F52" s="45" t="s">
        <v>362</v>
      </c>
      <c r="G52" s="45" t="s">
        <v>385</v>
      </c>
      <c r="H52" s="45" t="s">
        <v>1122</v>
      </c>
      <c r="I52" s="45"/>
      <c r="J52" s="45" t="s">
        <v>1169</v>
      </c>
      <c r="K52" s="45" t="s">
        <v>360</v>
      </c>
    </row>
    <row r="53" spans="2:11" ht="15">
      <c r="B53" s="45" t="s">
        <v>328</v>
      </c>
      <c r="C53" s="45" t="s">
        <v>361</v>
      </c>
      <c r="D53" s="45" t="s">
        <v>357</v>
      </c>
      <c r="E53" s="45" t="s">
        <v>358</v>
      </c>
      <c r="F53" s="45" t="s">
        <v>362</v>
      </c>
      <c r="G53" s="45" t="s">
        <v>385</v>
      </c>
      <c r="H53" s="45" t="s">
        <v>992</v>
      </c>
      <c r="I53" s="45"/>
      <c r="J53" s="45" t="s">
        <v>1169</v>
      </c>
      <c r="K53" s="45" t="s">
        <v>360</v>
      </c>
    </row>
    <row r="54" spans="2:11" ht="15">
      <c r="B54" s="45" t="s">
        <v>328</v>
      </c>
      <c r="C54" s="45" t="s">
        <v>338</v>
      </c>
      <c r="D54" s="45" t="s">
        <v>357</v>
      </c>
      <c r="E54" s="45" t="s">
        <v>358</v>
      </c>
      <c r="F54" s="45" t="s">
        <v>359</v>
      </c>
      <c r="G54" s="45" t="s">
        <v>313</v>
      </c>
      <c r="H54" s="45" t="s">
        <v>393</v>
      </c>
      <c r="I54" s="45"/>
      <c r="J54" s="45" t="s">
        <v>1169</v>
      </c>
      <c r="K54" s="45" t="s">
        <v>360</v>
      </c>
    </row>
    <row r="55" spans="2:11" ht="15">
      <c r="B55" s="45" t="s">
        <v>328</v>
      </c>
      <c r="C55" s="45" t="s">
        <v>338</v>
      </c>
      <c r="D55" s="45" t="s">
        <v>357</v>
      </c>
      <c r="E55" s="45" t="s">
        <v>358</v>
      </c>
      <c r="F55" s="45" t="s">
        <v>359</v>
      </c>
      <c r="G55" s="45" t="s">
        <v>907</v>
      </c>
      <c r="H55" s="45" t="s">
        <v>407</v>
      </c>
      <c r="I55" s="45"/>
      <c r="J55" s="45" t="s">
        <v>1169</v>
      </c>
      <c r="K55" s="45" t="s">
        <v>360</v>
      </c>
    </row>
    <row r="56" spans="2:11" ht="15">
      <c r="B56" s="45" t="s">
        <v>328</v>
      </c>
      <c r="C56" s="45" t="s">
        <v>338</v>
      </c>
      <c r="D56" s="45" t="s">
        <v>357</v>
      </c>
      <c r="E56" s="45" t="s">
        <v>358</v>
      </c>
      <c r="F56" s="45" t="s">
        <v>359</v>
      </c>
      <c r="G56" s="45" t="s">
        <v>364</v>
      </c>
      <c r="H56" s="45" t="s">
        <v>909</v>
      </c>
      <c r="I56" s="45"/>
      <c r="J56" s="45" t="s">
        <v>1169</v>
      </c>
      <c r="K56" s="45" t="s">
        <v>360</v>
      </c>
    </row>
    <row r="57" spans="2:11" ht="15">
      <c r="B57" s="45" t="s">
        <v>328</v>
      </c>
      <c r="C57" s="45" t="s">
        <v>338</v>
      </c>
      <c r="D57" s="45" t="s">
        <v>357</v>
      </c>
      <c r="E57" s="45" t="s">
        <v>358</v>
      </c>
      <c r="F57" s="45" t="s">
        <v>359</v>
      </c>
      <c r="G57" s="45" t="s">
        <v>365</v>
      </c>
      <c r="H57" s="45" t="s">
        <v>910</v>
      </c>
      <c r="I57" s="45"/>
      <c r="J57" s="45" t="s">
        <v>1169</v>
      </c>
      <c r="K57" s="45" t="s">
        <v>360</v>
      </c>
    </row>
    <row r="58" spans="2:11" ht="15">
      <c r="B58" s="45" t="s">
        <v>328</v>
      </c>
      <c r="C58" s="45" t="s">
        <v>338</v>
      </c>
      <c r="D58" s="45" t="s">
        <v>357</v>
      </c>
      <c r="E58" s="45" t="s">
        <v>358</v>
      </c>
      <c r="F58" s="45" t="s">
        <v>359</v>
      </c>
      <c r="G58" s="45" t="s">
        <v>1123</v>
      </c>
      <c r="H58" s="45" t="s">
        <v>1124</v>
      </c>
      <c r="I58" s="45"/>
      <c r="J58" s="45" t="s">
        <v>1169</v>
      </c>
      <c r="K58" s="45" t="s">
        <v>360</v>
      </c>
    </row>
    <row r="59" spans="2:11" ht="15">
      <c r="B59" s="45" t="s">
        <v>328</v>
      </c>
      <c r="C59" s="45" t="s">
        <v>338</v>
      </c>
      <c r="D59" s="45" t="s">
        <v>357</v>
      </c>
      <c r="E59" s="45" t="s">
        <v>358</v>
      </c>
      <c r="F59" s="45" t="s">
        <v>359</v>
      </c>
      <c r="G59" s="45" t="s">
        <v>368</v>
      </c>
      <c r="H59" s="45" t="s">
        <v>369</v>
      </c>
      <c r="I59" s="45"/>
      <c r="J59" s="45" t="s">
        <v>1169</v>
      </c>
      <c r="K59" s="45" t="s">
        <v>360</v>
      </c>
    </row>
    <row r="60" spans="2:11" ht="15">
      <c r="B60" s="45" t="s">
        <v>328</v>
      </c>
      <c r="C60" s="45" t="s">
        <v>338</v>
      </c>
      <c r="D60" s="45" t="s">
        <v>357</v>
      </c>
      <c r="E60" s="45" t="s">
        <v>358</v>
      </c>
      <c r="F60" s="45" t="s">
        <v>359</v>
      </c>
      <c r="G60" s="45" t="s">
        <v>370</v>
      </c>
      <c r="H60" s="45" t="s">
        <v>371</v>
      </c>
      <c r="I60" s="45"/>
      <c r="J60" s="45" t="s">
        <v>1169</v>
      </c>
      <c r="K60" s="45" t="s">
        <v>360</v>
      </c>
    </row>
    <row r="61" spans="2:11" ht="15">
      <c r="B61" s="45" t="s">
        <v>328</v>
      </c>
      <c r="C61" s="45" t="s">
        <v>338</v>
      </c>
      <c r="D61" s="45" t="s">
        <v>357</v>
      </c>
      <c r="E61" s="45" t="s">
        <v>358</v>
      </c>
      <c r="F61" s="45" t="s">
        <v>359</v>
      </c>
      <c r="G61" s="45" t="s">
        <v>915</v>
      </c>
      <c r="H61" s="45" t="s">
        <v>394</v>
      </c>
      <c r="I61" s="45"/>
      <c r="J61" s="45" t="s">
        <v>1169</v>
      </c>
      <c r="K61" s="45" t="s">
        <v>360</v>
      </c>
    </row>
    <row r="62" spans="2:11" ht="15">
      <c r="B62" s="45" t="s">
        <v>328</v>
      </c>
      <c r="C62" s="45" t="s">
        <v>338</v>
      </c>
      <c r="D62" s="45" t="s">
        <v>357</v>
      </c>
      <c r="E62" s="45" t="s">
        <v>358</v>
      </c>
      <c r="F62" s="45" t="s">
        <v>359</v>
      </c>
      <c r="G62" s="45" t="s">
        <v>372</v>
      </c>
      <c r="H62" s="45" t="s">
        <v>373</v>
      </c>
      <c r="I62" s="45"/>
      <c r="J62" s="45" t="s">
        <v>1169</v>
      </c>
      <c r="K62" s="45" t="s">
        <v>360</v>
      </c>
    </row>
    <row r="63" spans="2:11" ht="15">
      <c r="B63" s="45" t="s">
        <v>328</v>
      </c>
      <c r="C63" s="45" t="s">
        <v>361</v>
      </c>
      <c r="D63" s="45" t="s">
        <v>357</v>
      </c>
      <c r="E63" s="45" t="s">
        <v>358</v>
      </c>
      <c r="F63" s="45" t="s">
        <v>362</v>
      </c>
      <c r="G63" s="45" t="s">
        <v>363</v>
      </c>
      <c r="H63" s="45" t="s">
        <v>908</v>
      </c>
      <c r="I63" s="45"/>
      <c r="J63" s="45" t="s">
        <v>1169</v>
      </c>
      <c r="K63" s="45" t="s">
        <v>360</v>
      </c>
    </row>
    <row r="64" spans="2:11" ht="15">
      <c r="B64" s="45" t="s">
        <v>328</v>
      </c>
      <c r="C64" s="45" t="s">
        <v>361</v>
      </c>
      <c r="D64" s="45" t="s">
        <v>357</v>
      </c>
      <c r="E64" s="45" t="s">
        <v>358</v>
      </c>
      <c r="F64" s="45" t="s">
        <v>362</v>
      </c>
      <c r="G64" s="45" t="s">
        <v>377</v>
      </c>
      <c r="H64" s="45" t="s">
        <v>378</v>
      </c>
      <c r="I64" s="45"/>
      <c r="J64" s="45" t="s">
        <v>1169</v>
      </c>
      <c r="K64" s="45" t="s">
        <v>360</v>
      </c>
    </row>
    <row r="65" spans="2:11" ht="15">
      <c r="B65" s="45" t="s">
        <v>328</v>
      </c>
      <c r="C65" s="45" t="s">
        <v>361</v>
      </c>
      <c r="D65" s="45" t="s">
        <v>357</v>
      </c>
      <c r="E65" s="45" t="s">
        <v>358</v>
      </c>
      <c r="F65" s="45" t="s">
        <v>362</v>
      </c>
      <c r="G65" s="45" t="s">
        <v>379</v>
      </c>
      <c r="H65" s="45" t="s">
        <v>380</v>
      </c>
      <c r="I65" s="45"/>
      <c r="J65" s="45" t="s">
        <v>1169</v>
      </c>
      <c r="K65" s="45" t="s">
        <v>360</v>
      </c>
    </row>
    <row r="66" spans="2:11" ht="15">
      <c r="B66" s="45" t="s">
        <v>328</v>
      </c>
      <c r="C66" s="45" t="s">
        <v>361</v>
      </c>
      <c r="D66" s="45" t="s">
        <v>357</v>
      </c>
      <c r="E66" s="45" t="s">
        <v>358</v>
      </c>
      <c r="F66" s="45" t="s">
        <v>362</v>
      </c>
      <c r="G66" s="45" t="s">
        <v>387</v>
      </c>
      <c r="H66" s="45" t="s">
        <v>388</v>
      </c>
      <c r="I66" s="45"/>
      <c r="J66" s="45" t="s">
        <v>1169</v>
      </c>
      <c r="K66" s="45" t="s">
        <v>360</v>
      </c>
    </row>
    <row r="67" spans="2:11" ht="15">
      <c r="B67" s="45" t="s">
        <v>328</v>
      </c>
      <c r="C67" s="45" t="s">
        <v>361</v>
      </c>
      <c r="D67" s="45" t="s">
        <v>357</v>
      </c>
      <c r="E67" s="45" t="s">
        <v>358</v>
      </c>
      <c r="F67" s="45" t="s">
        <v>362</v>
      </c>
      <c r="G67" s="45" t="s">
        <v>389</v>
      </c>
      <c r="H67" s="45" t="s">
        <v>400</v>
      </c>
      <c r="I67" s="45"/>
      <c r="J67" s="45" t="s">
        <v>1169</v>
      </c>
      <c r="K67" s="45" t="s">
        <v>360</v>
      </c>
    </row>
    <row r="68" spans="2:11" ht="15">
      <c r="B68" s="45" t="s">
        <v>328</v>
      </c>
      <c r="C68" s="45" t="s">
        <v>361</v>
      </c>
      <c r="D68" s="45" t="s">
        <v>357</v>
      </c>
      <c r="E68" s="45" t="s">
        <v>358</v>
      </c>
      <c r="F68" s="45" t="s">
        <v>362</v>
      </c>
      <c r="G68" s="45" t="s">
        <v>390</v>
      </c>
      <c r="H68" s="45" t="s">
        <v>396</v>
      </c>
      <c r="I68" s="45"/>
      <c r="J68" s="45" t="s">
        <v>1169</v>
      </c>
      <c r="K68" s="45" t="s">
        <v>360</v>
      </c>
    </row>
    <row r="69" spans="2:11" ht="15">
      <c r="B69" s="45" t="s">
        <v>328</v>
      </c>
      <c r="C69" s="45" t="s">
        <v>338</v>
      </c>
      <c r="D69" s="45" t="s">
        <v>357</v>
      </c>
      <c r="E69" s="45" t="s">
        <v>358</v>
      </c>
      <c r="F69" s="45" t="s">
        <v>359</v>
      </c>
      <c r="G69" s="45" t="s">
        <v>313</v>
      </c>
      <c r="H69" s="45" t="s">
        <v>906</v>
      </c>
      <c r="I69" s="45"/>
      <c r="J69" s="45" t="s">
        <v>1169</v>
      </c>
      <c r="K69" s="45" t="s">
        <v>360</v>
      </c>
    </row>
    <row r="70" spans="2:11" ht="15">
      <c r="B70" s="45" t="s">
        <v>328</v>
      </c>
      <c r="C70" s="45" t="s">
        <v>338</v>
      </c>
      <c r="D70" s="45" t="s">
        <v>357</v>
      </c>
      <c r="E70" s="45" t="s">
        <v>358</v>
      </c>
      <c r="F70" s="45" t="s">
        <v>359</v>
      </c>
      <c r="G70" s="45" t="s">
        <v>366</v>
      </c>
      <c r="H70" s="45" t="s">
        <v>911</v>
      </c>
      <c r="I70" s="45"/>
      <c r="J70" s="45" t="s">
        <v>1169</v>
      </c>
      <c r="K70" s="45" t="s">
        <v>360</v>
      </c>
    </row>
    <row r="71" spans="2:11" ht="15">
      <c r="B71" s="45" t="s">
        <v>328</v>
      </c>
      <c r="C71" s="45" t="s">
        <v>338</v>
      </c>
      <c r="D71" s="45" t="s">
        <v>357</v>
      </c>
      <c r="E71" s="45" t="s">
        <v>358</v>
      </c>
      <c r="F71" s="45" t="s">
        <v>359</v>
      </c>
      <c r="G71" s="45" t="s">
        <v>1125</v>
      </c>
      <c r="H71" s="45" t="s">
        <v>1126</v>
      </c>
      <c r="I71" s="45"/>
      <c r="J71" s="45" t="s">
        <v>1169</v>
      </c>
      <c r="K71" s="45" t="s">
        <v>360</v>
      </c>
    </row>
    <row r="72" spans="2:11" ht="15">
      <c r="B72" s="45" t="s">
        <v>328</v>
      </c>
      <c r="C72" s="45" t="s">
        <v>338</v>
      </c>
      <c r="D72" s="45" t="s">
        <v>357</v>
      </c>
      <c r="E72" s="45" t="s">
        <v>358</v>
      </c>
      <c r="F72" s="45" t="s">
        <v>359</v>
      </c>
      <c r="G72" s="45" t="s">
        <v>1173</v>
      </c>
      <c r="H72" s="45" t="s">
        <v>1174</v>
      </c>
      <c r="I72" s="45"/>
      <c r="J72" s="45" t="s">
        <v>1169</v>
      </c>
      <c r="K72" s="45" t="s">
        <v>360</v>
      </c>
    </row>
    <row r="73" spans="2:11" ht="15">
      <c r="B73" s="45" t="s">
        <v>328</v>
      </c>
      <c r="C73" s="45" t="s">
        <v>338</v>
      </c>
      <c r="D73" s="45" t="s">
        <v>357</v>
      </c>
      <c r="E73" s="45" t="s">
        <v>358</v>
      </c>
      <c r="F73" s="45" t="s">
        <v>359</v>
      </c>
      <c r="G73" s="45" t="s">
        <v>1104</v>
      </c>
      <c r="H73" s="45" t="s">
        <v>1175</v>
      </c>
      <c r="I73" s="45"/>
      <c r="J73" s="45" t="s">
        <v>1169</v>
      </c>
      <c r="K73" s="45" t="s">
        <v>360</v>
      </c>
    </row>
    <row r="74" spans="2:11" ht="15">
      <c r="B74" s="45"/>
      <c r="C74" s="45" t="s">
        <v>338</v>
      </c>
      <c r="D74" s="45" t="s">
        <v>357</v>
      </c>
      <c r="E74" s="45" t="s">
        <v>358</v>
      </c>
      <c r="F74" s="45" t="s">
        <v>359</v>
      </c>
      <c r="G74" s="45" t="s">
        <v>1104</v>
      </c>
      <c r="H74" s="45" t="s">
        <v>1176</v>
      </c>
      <c r="I74" s="45"/>
      <c r="J74" s="45" t="s">
        <v>1169</v>
      </c>
      <c r="K74" s="45" t="s">
        <v>360</v>
      </c>
    </row>
    <row r="75" spans="2:11" ht="15">
      <c r="B75" s="45" t="s">
        <v>328</v>
      </c>
      <c r="C75" s="45" t="s">
        <v>361</v>
      </c>
      <c r="D75" s="45" t="s">
        <v>357</v>
      </c>
      <c r="E75" s="45" t="s">
        <v>358</v>
      </c>
      <c r="F75" s="45" t="s">
        <v>362</v>
      </c>
      <c r="G75" s="45" t="s">
        <v>918</v>
      </c>
      <c r="H75" s="45" t="s">
        <v>408</v>
      </c>
      <c r="I75" s="45"/>
      <c r="J75" s="45" t="s">
        <v>1169</v>
      </c>
      <c r="K75" s="45" t="s">
        <v>360</v>
      </c>
    </row>
    <row r="76" spans="2:11" ht="15">
      <c r="B76" s="45" t="s">
        <v>328</v>
      </c>
      <c r="C76" s="45" t="s">
        <v>361</v>
      </c>
      <c r="D76" s="45" t="s">
        <v>357</v>
      </c>
      <c r="E76" s="45" t="s">
        <v>358</v>
      </c>
      <c r="F76" s="45" t="s">
        <v>362</v>
      </c>
      <c r="G76" s="45" t="s">
        <v>931</v>
      </c>
      <c r="H76" s="45" t="s">
        <v>1054</v>
      </c>
      <c r="I76" s="45"/>
      <c r="J76" s="45" t="s">
        <v>1169</v>
      </c>
      <c r="K76" s="45" t="s">
        <v>360</v>
      </c>
    </row>
    <row r="77" spans="2:11" ht="15">
      <c r="B77" s="45" t="s">
        <v>328</v>
      </c>
      <c r="C77" s="45" t="s">
        <v>361</v>
      </c>
      <c r="D77" s="45" t="s">
        <v>357</v>
      </c>
      <c r="E77" s="45" t="s">
        <v>358</v>
      </c>
      <c r="F77" s="45" t="s">
        <v>362</v>
      </c>
      <c r="G77" s="45" t="s">
        <v>958</v>
      </c>
      <c r="H77" s="45" t="s">
        <v>1056</v>
      </c>
      <c r="I77" s="45"/>
      <c r="J77" s="45" t="s">
        <v>1169</v>
      </c>
      <c r="K77" s="45" t="s">
        <v>360</v>
      </c>
    </row>
    <row r="78" spans="2:11" ht="15">
      <c r="B78" s="45"/>
      <c r="C78" s="45" t="s">
        <v>338</v>
      </c>
      <c r="D78" s="45" t="s">
        <v>357</v>
      </c>
      <c r="E78" s="45" t="s">
        <v>358</v>
      </c>
      <c r="F78" s="45" t="s">
        <v>359</v>
      </c>
      <c r="G78" s="45" t="s">
        <v>1177</v>
      </c>
      <c r="H78" s="45" t="s">
        <v>1178</v>
      </c>
      <c r="I78" s="45"/>
      <c r="J78" s="45" t="s">
        <v>1169</v>
      </c>
      <c r="K78" s="45" t="s">
        <v>360</v>
      </c>
    </row>
    <row r="79" spans="2:11" ht="15">
      <c r="B79" s="45" t="s">
        <v>328</v>
      </c>
      <c r="C79" s="45" t="s">
        <v>361</v>
      </c>
      <c r="D79" s="45" t="s">
        <v>357</v>
      </c>
      <c r="E79" s="45" t="s">
        <v>358</v>
      </c>
      <c r="F79" s="45" t="s">
        <v>362</v>
      </c>
      <c r="G79" s="45" t="s">
        <v>374</v>
      </c>
      <c r="H79" s="45" t="s">
        <v>375</v>
      </c>
      <c r="I79" s="45"/>
      <c r="J79" s="45" t="s">
        <v>1169</v>
      </c>
      <c r="K79" s="45" t="s">
        <v>360</v>
      </c>
    </row>
    <row r="80" spans="2:11" ht="15">
      <c r="B80" s="45" t="s">
        <v>328</v>
      </c>
      <c r="C80" s="45" t="s">
        <v>361</v>
      </c>
      <c r="D80" s="45" t="s">
        <v>357</v>
      </c>
      <c r="E80" s="45" t="s">
        <v>358</v>
      </c>
      <c r="F80" s="45" t="s">
        <v>362</v>
      </c>
      <c r="G80" s="45" t="s">
        <v>367</v>
      </c>
      <c r="H80" s="45" t="s">
        <v>927</v>
      </c>
      <c r="I80" s="45"/>
      <c r="J80" s="45" t="s">
        <v>1169</v>
      </c>
      <c r="K80" s="45" t="s">
        <v>360</v>
      </c>
    </row>
    <row r="81" spans="2:11" ht="15">
      <c r="B81" s="45" t="s">
        <v>328</v>
      </c>
      <c r="C81" s="45" t="s">
        <v>361</v>
      </c>
      <c r="D81" s="45" t="s">
        <v>357</v>
      </c>
      <c r="E81" s="45" t="s">
        <v>358</v>
      </c>
      <c r="F81" s="45" t="s">
        <v>362</v>
      </c>
      <c r="G81" s="45" t="s">
        <v>395</v>
      </c>
      <c r="H81" s="45" t="s">
        <v>1127</v>
      </c>
      <c r="I81" s="45"/>
      <c r="J81" s="45" t="s">
        <v>1169</v>
      </c>
      <c r="K81" s="45" t="s">
        <v>360</v>
      </c>
    </row>
    <row r="82" spans="2:11" ht="15">
      <c r="B82" s="45" t="s">
        <v>328</v>
      </c>
      <c r="C82" s="45" t="s">
        <v>361</v>
      </c>
      <c r="D82" s="45" t="s">
        <v>357</v>
      </c>
      <c r="E82" s="45" t="s">
        <v>358</v>
      </c>
      <c r="F82" s="45" t="s">
        <v>362</v>
      </c>
      <c r="G82" s="45" t="s">
        <v>367</v>
      </c>
      <c r="H82" s="45" t="s">
        <v>1128</v>
      </c>
      <c r="I82" s="45"/>
      <c r="J82" s="45" t="s">
        <v>1169</v>
      </c>
      <c r="K82" s="45" t="s">
        <v>360</v>
      </c>
    </row>
    <row r="83" spans="2:11" ht="15">
      <c r="B83" s="45" t="s">
        <v>328</v>
      </c>
      <c r="C83" s="45" t="s">
        <v>361</v>
      </c>
      <c r="D83" s="45" t="s">
        <v>357</v>
      </c>
      <c r="E83" s="45" t="s">
        <v>358</v>
      </c>
      <c r="F83" s="45" t="s">
        <v>362</v>
      </c>
      <c r="G83" s="45" t="s">
        <v>395</v>
      </c>
      <c r="H83" s="45" t="s">
        <v>1129</v>
      </c>
      <c r="I83" s="45"/>
      <c r="J83" s="45" t="s">
        <v>1169</v>
      </c>
      <c r="K83" s="45" t="s">
        <v>360</v>
      </c>
    </row>
    <row r="84" spans="2:11" ht="15">
      <c r="B84" s="45" t="s">
        <v>328</v>
      </c>
      <c r="C84" s="45" t="s">
        <v>338</v>
      </c>
      <c r="D84" s="45" t="s">
        <v>357</v>
      </c>
      <c r="E84" s="45" t="s">
        <v>358</v>
      </c>
      <c r="F84" s="45" t="s">
        <v>359</v>
      </c>
      <c r="G84" s="45" t="s">
        <v>1130</v>
      </c>
      <c r="H84" s="45" t="s">
        <v>1131</v>
      </c>
      <c r="I84" s="45"/>
      <c r="J84" s="45" t="s">
        <v>1169</v>
      </c>
      <c r="K84" s="45" t="s">
        <v>360</v>
      </c>
    </row>
    <row r="85" spans="2:11" ht="15">
      <c r="B85" s="45" t="s">
        <v>328</v>
      </c>
      <c r="C85" s="45" t="s">
        <v>361</v>
      </c>
      <c r="D85" s="45" t="s">
        <v>357</v>
      </c>
      <c r="E85" s="45" t="s">
        <v>358</v>
      </c>
      <c r="F85" s="45" t="s">
        <v>362</v>
      </c>
      <c r="G85" s="45" t="s">
        <v>376</v>
      </c>
      <c r="H85" s="45" t="s">
        <v>1179</v>
      </c>
      <c r="I85" s="45"/>
      <c r="J85" s="45" t="s">
        <v>1169</v>
      </c>
      <c r="K85" s="45" t="s">
        <v>360</v>
      </c>
    </row>
    <row r="86" spans="2:11" ht="15">
      <c r="B86" s="45" t="s">
        <v>328</v>
      </c>
      <c r="C86" s="45" t="s">
        <v>338</v>
      </c>
      <c r="D86" s="45" t="s">
        <v>357</v>
      </c>
      <c r="E86" s="45" t="s">
        <v>358</v>
      </c>
      <c r="F86" s="45" t="s">
        <v>359</v>
      </c>
      <c r="G86" s="45" t="s">
        <v>1180</v>
      </c>
      <c r="H86" s="45" t="s">
        <v>1181</v>
      </c>
      <c r="I86" s="45"/>
      <c r="J86" s="45" t="s">
        <v>1169</v>
      </c>
      <c r="K86" s="45" t="s">
        <v>360</v>
      </c>
    </row>
    <row r="87" spans="2:11" ht="15">
      <c r="B87" s="45" t="s">
        <v>328</v>
      </c>
      <c r="C87" s="45" t="s">
        <v>338</v>
      </c>
      <c r="D87" s="45" t="s">
        <v>357</v>
      </c>
      <c r="E87" s="45" t="s">
        <v>358</v>
      </c>
      <c r="F87" s="45" t="s">
        <v>359</v>
      </c>
      <c r="G87" s="45" t="s">
        <v>1125</v>
      </c>
      <c r="H87" s="45" t="s">
        <v>1182</v>
      </c>
      <c r="I87" s="45"/>
      <c r="J87" s="45" t="s">
        <v>1169</v>
      </c>
      <c r="K87" s="45" t="s">
        <v>360</v>
      </c>
    </row>
    <row r="88" spans="2:11" ht="15">
      <c r="B88" s="45" t="s">
        <v>328</v>
      </c>
      <c r="C88" s="45" t="s">
        <v>338</v>
      </c>
      <c r="D88" s="45" t="s">
        <v>357</v>
      </c>
      <c r="E88" s="45" t="s">
        <v>358</v>
      </c>
      <c r="F88" s="45" t="s">
        <v>359</v>
      </c>
      <c r="G88" s="45" t="s">
        <v>1125</v>
      </c>
      <c r="H88" s="45" t="s">
        <v>1183</v>
      </c>
      <c r="I88" s="45"/>
      <c r="J88" s="45" t="s">
        <v>1169</v>
      </c>
      <c r="K88" s="45" t="s">
        <v>360</v>
      </c>
    </row>
    <row r="89" spans="2:11" ht="15">
      <c r="B89" s="45" t="s">
        <v>328</v>
      </c>
      <c r="C89" s="45" t="s">
        <v>338</v>
      </c>
      <c r="D89" s="45" t="s">
        <v>357</v>
      </c>
      <c r="E89" s="45" t="s">
        <v>358</v>
      </c>
      <c r="F89" s="45" t="s">
        <v>359</v>
      </c>
      <c r="G89" s="45" t="s">
        <v>1125</v>
      </c>
      <c r="H89" s="45" t="s">
        <v>1184</v>
      </c>
      <c r="I89" s="45"/>
      <c r="J89" s="45" t="s">
        <v>1169</v>
      </c>
      <c r="K89" s="45" t="s">
        <v>360</v>
      </c>
    </row>
    <row r="90" spans="2:11" ht="15">
      <c r="B90" s="45" t="s">
        <v>328</v>
      </c>
      <c r="C90" s="45" t="s">
        <v>338</v>
      </c>
      <c r="D90" s="45" t="s">
        <v>357</v>
      </c>
      <c r="E90" s="45" t="s">
        <v>358</v>
      </c>
      <c r="F90" s="45" t="s">
        <v>359</v>
      </c>
      <c r="G90" s="45" t="s">
        <v>1125</v>
      </c>
      <c r="H90" s="45" t="s">
        <v>1185</v>
      </c>
      <c r="I90" s="45"/>
      <c r="J90" s="45" t="s">
        <v>1169</v>
      </c>
      <c r="K90" s="45" t="s">
        <v>360</v>
      </c>
    </row>
    <row r="91" spans="2:11" ht="15">
      <c r="B91" s="40" t="s">
        <v>152</v>
      </c>
      <c r="C91" s="41"/>
      <c r="D91" s="41"/>
      <c r="E91" s="41"/>
      <c r="F91" s="179"/>
      <c r="G91" s="41"/>
      <c r="H91" s="41"/>
      <c r="I91" s="41"/>
      <c r="J91" s="41"/>
      <c r="K91" s="41"/>
    </row>
    <row r="92" spans="2:11" ht="15">
      <c r="B92" s="41"/>
      <c r="C92" s="41"/>
      <c r="D92" s="41"/>
      <c r="E92" s="41"/>
      <c r="F92" s="41"/>
      <c r="G92" s="41"/>
      <c r="H92" s="41"/>
      <c r="I92" s="41"/>
      <c r="J92" s="41"/>
      <c r="K92" s="41"/>
    </row>
  </sheetData>
  <mergeCells count="2">
    <mergeCell ref="B10:H10"/>
    <mergeCell ref="J9:K9"/>
  </mergeCells>
  <dataValidations count="1">
    <dataValidation allowBlank="1" showInputMessage="1" showErrorMessage="1" sqref="B10:H10 J10"/>
  </dataValidations>
  <printOptions horizontalCentered="1"/>
  <pageMargins left="0.2362204724409449" right="0.2362204724409449" top="0.15748031496062992" bottom="1.1811023622047245" header="0" footer="0"/>
  <pageSetup fitToHeight="0" orientation="landscape" paperSize="14" scale="73" r:id="rId6"/>
  <headerFooter>
    <oddFooter>&amp;C&amp;D&amp;R&amp;P de &amp;N</oddFooter>
  </headerFooter>
  <drawing r:id="rId3"/>
  <legacyDrawing r:id="rId4"/>
  <legacyDrawingHF r:id="rId5"/>
  <tableParts>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tabColor theme="5" tint="-0.4999699890613556"/>
    <pageSetUpPr fitToPage="1"/>
  </sheetPr>
  <dimension ref="B2:H31"/>
  <sheetViews>
    <sheetView showGridLines="0" zoomScale="80" zoomScaleNormal="80" zoomScalePageLayoutView="70" workbookViewId="0" topLeftCell="A1"/>
  </sheetViews>
  <sheetFormatPr defaultColWidth="14.854285714285714" defaultRowHeight="15"/>
  <cols>
    <col min="1" max="1" width="3.7142857142857144" customWidth="1"/>
    <col min="2" max="2" width="22.285714285714285" customWidth="1"/>
    <col min="3" max="3" width="20" customWidth="1"/>
    <col min="4" max="4" width="28" customWidth="1"/>
    <col min="5" max="5" width="61" customWidth="1"/>
    <col min="6" max="6" width="24.142857142857142" bestFit="1" customWidth="1"/>
    <col min="7" max="7" width="23.714285714285715" bestFit="1" customWidth="1"/>
    <col min="8" max="8" width="26" bestFit="1" customWidth="1"/>
    <col min="9" max="9" width="17.285714285714285" bestFit="1" customWidth="1"/>
    <col min="10" max="10" width="21.428571428571427" bestFit="1" customWidth="1"/>
    <col min="11" max="11" width="20.428571428571427" bestFit="1" customWidth="1"/>
    <col min="12" max="254" width="11.428571428571429" customWidth="1"/>
    <col min="255" max="255" width="3.7142857142857144" customWidth="1"/>
  </cols>
  <sheetData>
    <row r="1" ht="15" customHeight="1"/>
    <row r="2" spans="7:8" ht="15" customHeight="1">
      <c r="G2" s="150"/>
      <c r="H2" s="150"/>
    </row>
    <row r="3" spans="7:8" ht="15" customHeight="1">
      <c r="G3" s="150"/>
      <c r="H3" s="150"/>
    </row>
    <row r="4" spans="7:8" ht="15" customHeight="1">
      <c r="G4" s="150"/>
      <c r="H4" s="150"/>
    </row>
    <row r="5" spans="7:8" ht="15" customHeight="1">
      <c r="G5" s="150"/>
      <c r="H5" s="150"/>
    </row>
    <row r="6" spans="7:8" ht="15" customHeight="1">
      <c r="G6" s="150"/>
      <c r="H6" s="150"/>
    </row>
    <row r="7" spans="7:8" ht="15" customHeight="1">
      <c r="G7" s="150"/>
      <c r="H7" s="150"/>
    </row>
    <row r="8" ht="15" customHeight="1"/>
    <row r="9" spans="2:8" ht="18.75">
      <c r="B9" s="34" t="s">
        <v>312</v>
      </c>
      <c r="C9" s="35"/>
      <c r="D9" s="35"/>
      <c r="E9" s="35"/>
      <c r="F9" s="35"/>
      <c r="G9" s="35"/>
      <c r="H9" s="36"/>
    </row>
    <row r="10" spans="2:8" ht="18.75">
      <c r="B10" s="352" t="str">
        <f>'Caratula Resumen'!D22</f>
        <v>Fondo de Aportaciones para la Educación Tecnológica y de Adultos/Colegio Nacional de Educación Profesional Técnica (FAETA/CONALEP)</v>
      </c>
      <c r="C10" s="353"/>
      <c r="D10" s="353"/>
      <c r="E10" s="353"/>
      <c r="F10" s="353"/>
      <c r="G10" s="206"/>
      <c r="H10" s="38" t="str">
        <f>'Caratula Resumen'!D23</f>
        <v>4°. Trimestre</v>
      </c>
    </row>
    <row r="11" spans="2:8" ht="15">
      <c r="B11" s="30"/>
      <c r="C11" s="31"/>
      <c r="D11" s="31"/>
      <c r="E11" s="31"/>
      <c r="F11" s="31"/>
      <c r="G11" s="31"/>
      <c r="H11" s="39"/>
    </row>
    <row r="12" ht="5.1" customHeight="1"/>
    <row r="13" spans="2:8" ht="15" customHeight="1">
      <c r="B13" s="398" t="s">
        <v>0</v>
      </c>
      <c r="C13" s="398" t="s">
        <v>17</v>
      </c>
      <c r="D13" s="398" t="s">
        <v>18</v>
      </c>
      <c r="E13" s="377" t="s">
        <v>113</v>
      </c>
      <c r="F13" s="402" t="s">
        <v>114</v>
      </c>
      <c r="G13" s="402"/>
      <c r="H13" s="402"/>
    </row>
    <row r="14" spans="2:8" ht="30" customHeight="1">
      <c r="B14" s="399"/>
      <c r="C14" s="399"/>
      <c r="D14" s="399"/>
      <c r="E14" s="401"/>
      <c r="F14" s="383" t="s">
        <v>116</v>
      </c>
      <c r="G14" s="383" t="s">
        <v>115</v>
      </c>
      <c r="H14" s="383" t="s">
        <v>117</v>
      </c>
    </row>
    <row r="15" spans="2:8" ht="15">
      <c r="B15" s="400"/>
      <c r="C15" s="400"/>
      <c r="D15" s="400"/>
      <c r="E15" s="378"/>
      <c r="F15" s="383"/>
      <c r="G15" s="383"/>
      <c r="H15" s="383"/>
    </row>
    <row r="16" spans="7:8" ht="5.1" customHeight="1">
      <c r="G16" s="5"/>
      <c r="H16" s="5"/>
    </row>
    <row r="17" spans="2:8" s="41" customFormat="1" ht="12.75" hidden="1">
      <c r="B17" s="174" t="s">
        <v>0</v>
      </c>
      <c r="C17" s="174" t="s">
        <v>17</v>
      </c>
      <c r="D17" s="174" t="s">
        <v>18</v>
      </c>
      <c r="E17" s="170" t="s">
        <v>113</v>
      </c>
      <c r="F17" s="170" t="s">
        <v>116</v>
      </c>
      <c r="G17" s="170" t="s">
        <v>115</v>
      </c>
      <c r="H17" s="170" t="s">
        <v>117</v>
      </c>
    </row>
    <row r="18" spans="2:8" s="41" customFormat="1" ht="15.75">
      <c r="B18" s="250"/>
      <c r="C18" s="250"/>
      <c r="D18" s="250"/>
      <c r="E18" s="248"/>
      <c r="F18" s="251"/>
      <c r="G18" s="251"/>
      <c r="H18" s="251"/>
    </row>
    <row r="19" spans="2:8" ht="15.75">
      <c r="B19" s="250"/>
      <c r="C19" s="250"/>
      <c r="D19" s="250"/>
      <c r="E19" s="248"/>
      <c r="F19" s="251"/>
      <c r="G19" s="251"/>
      <c r="H19" s="251"/>
    </row>
    <row r="20" spans="2:8" ht="15.75">
      <c r="B20" s="250"/>
      <c r="C20" s="250"/>
      <c r="D20" s="250"/>
      <c r="E20" s="248"/>
      <c r="F20" s="251"/>
      <c r="G20" s="251"/>
      <c r="H20" s="251"/>
    </row>
    <row r="21" spans="2:8" ht="15.75">
      <c r="B21" s="250"/>
      <c r="C21" s="250"/>
      <c r="D21" s="250"/>
      <c r="E21" s="248"/>
      <c r="F21" s="251"/>
      <c r="G21" s="251"/>
      <c r="H21" s="251"/>
    </row>
    <row r="22" spans="2:8" ht="15.75">
      <c r="B22" s="250"/>
      <c r="C22" s="250"/>
      <c r="D22" s="250"/>
      <c r="E22" s="248"/>
      <c r="F22" s="251"/>
      <c r="G22" s="251"/>
      <c r="H22" s="251"/>
    </row>
    <row r="23" spans="2:8" ht="15.75">
      <c r="B23" s="250"/>
      <c r="C23" s="250"/>
      <c r="D23" s="250"/>
      <c r="E23" s="248"/>
      <c r="F23" s="251"/>
      <c r="G23" s="251"/>
      <c r="H23" s="251"/>
    </row>
    <row r="24" spans="2:8" ht="15.75">
      <c r="B24" s="250"/>
      <c r="C24" s="250"/>
      <c r="D24" s="250"/>
      <c r="E24" s="248"/>
      <c r="F24" s="251"/>
      <c r="G24" s="251"/>
      <c r="H24" s="251"/>
    </row>
    <row r="25" spans="2:8" ht="15.75">
      <c r="B25" s="250"/>
      <c r="C25" s="250"/>
      <c r="D25" s="250"/>
      <c r="E25" s="248"/>
      <c r="F25" s="251"/>
      <c r="G25" s="251"/>
      <c r="H25" s="251"/>
    </row>
    <row r="26" spans="2:8" ht="15.75">
      <c r="B26" s="226"/>
      <c r="C26" s="226"/>
      <c r="D26" s="226"/>
      <c r="E26" s="138"/>
      <c r="F26" s="205"/>
      <c r="G26" s="205"/>
      <c r="H26" s="205"/>
    </row>
    <row r="27" spans="2:8" ht="15.75">
      <c r="B27" s="250"/>
      <c r="C27" s="250"/>
      <c r="D27" s="250"/>
      <c r="E27" s="248"/>
      <c r="F27" s="251"/>
      <c r="G27" s="251"/>
      <c r="H27" s="251"/>
    </row>
    <row r="28" spans="2:8" ht="15">
      <c r="B28" s="203" t="s">
        <v>136</v>
      </c>
      <c r="C28" s="200"/>
      <c r="D28" s="69"/>
      <c r="E28" s="141" t="s">
        <v>206</v>
      </c>
      <c r="F28" s="100"/>
      <c r="G28" s="142"/>
      <c r="H28" s="143"/>
    </row>
    <row r="29" spans="2:8" ht="15">
      <c r="B29" s="76"/>
      <c r="C29" s="149"/>
      <c r="D29" s="1"/>
      <c r="E29" s="144"/>
      <c r="F29" s="144" t="s">
        <v>207</v>
      </c>
      <c r="G29" s="83"/>
      <c r="H29" s="145"/>
    </row>
    <row r="30" spans="2:8" ht="15">
      <c r="B30" s="139"/>
      <c r="C30" s="140"/>
      <c r="D30" s="188"/>
      <c r="E30" s="146"/>
      <c r="F30" s="147"/>
      <c r="G30" s="148" t="s">
        <v>208</v>
      </c>
      <c r="H30" s="194"/>
    </row>
    <row r="31" spans="2:8" ht="15">
      <c r="B31" s="40" t="s">
        <v>152</v>
      </c>
      <c r="C31" s="41"/>
      <c r="D31" s="41"/>
      <c r="E31" s="179"/>
      <c r="F31" s="41"/>
      <c r="G31" s="41"/>
      <c r="H31" s="41"/>
    </row>
  </sheetData>
  <mergeCells count="9">
    <mergeCell ref="B10:F10"/>
    <mergeCell ref="B13:B15"/>
    <mergeCell ref="C13:C15"/>
    <mergeCell ref="H14:H15"/>
    <mergeCell ref="D13:D15"/>
    <mergeCell ref="E13:E15"/>
    <mergeCell ref="F13:H13"/>
    <mergeCell ref="F14:F15"/>
    <mergeCell ref="G14:G15"/>
  </mergeCells>
  <conditionalFormatting sqref="F18:H27">
    <cfRule type="iconSet" priority="9">
      <iconSet iconSet="3Symbols2" showValue="0">
        <cfvo type="percent" val="0"/>
        <cfvo gte="0" type="num" val="1000000"/>
        <cfvo type="num" val="1000000"/>
      </iconSet>
    </cfRule>
  </conditionalFormatting>
  <dataValidations count="1">
    <dataValidation allowBlank="1" showInputMessage="1" showErrorMessage="1" sqref="B10:G10"/>
  </dataValidations>
  <printOptions horizontalCentered="1"/>
  <pageMargins left="0.2362204724409449" right="0.2362204724409449" top="0.15748031496062992" bottom="1.1811023622047245" header="0" footer="0"/>
  <pageSetup fitToHeight="0" orientation="landscape" paperSize="14" scale="64" r:id="rId6"/>
  <headerFooter>
    <oddFooter>&amp;C&amp;D&amp;R&amp;P de &amp;N</oddFooter>
  </headerFooter>
  <drawing r:id="rId3"/>
  <legacyDrawing r:id="rId4"/>
  <legacyDrawingHF r:id="rId5"/>
  <tableParts>
    <tablePart r:id="rId2"/>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tabColor theme="5" tint="-0.24997000396251678"/>
    <pageSetUpPr fitToPage="1"/>
  </sheetPr>
  <dimension ref="B9:S33"/>
  <sheetViews>
    <sheetView showGridLines="0" zoomScale="80" zoomScaleNormal="80" zoomScalePageLayoutView="70" workbookViewId="0" topLeftCell="A10"/>
  </sheetViews>
  <sheetFormatPr defaultColWidth="11.004285714285713" defaultRowHeight="15"/>
  <cols>
    <col min="1" max="1" width="3.5714285714285716" style="1" customWidth="1"/>
    <col min="2" max="2" width="17.142857142857142" style="1" customWidth="1"/>
    <col min="3" max="3" width="24.142857142857142" style="1" bestFit="1" customWidth="1"/>
    <col min="4" max="4" width="41.857142857142854" style="1" bestFit="1" customWidth="1"/>
    <col min="5" max="5" width="18.857142857142858" style="1" bestFit="1" customWidth="1"/>
    <col min="6" max="6" width="26" style="1" bestFit="1" customWidth="1"/>
    <col min="7" max="7" width="32" style="1" bestFit="1" customWidth="1"/>
    <col min="8" max="8" width="26.571428571428573" style="1" bestFit="1" customWidth="1"/>
    <col min="9" max="9" width="11.571428571428571" style="1" customWidth="1"/>
    <col min="10" max="12" width="9.571428571428571" style="1" customWidth="1"/>
    <col min="13" max="13" width="11.428571428571429" style="1" customWidth="1"/>
    <col min="14" max="14" width="9.285714285714286" style="1" customWidth="1"/>
    <col min="15" max="15" width="12" style="1" customWidth="1"/>
    <col min="16" max="16" width="13.857142857142858" style="1" customWidth="1"/>
    <col min="17" max="17" width="68.28571428571429" style="1" bestFit="1" customWidth="1"/>
    <col min="18" max="18" width="15.142857142857142" style="1" customWidth="1"/>
    <col min="19" max="19" width="17.428571428571427" style="1" customWidth="1"/>
    <col min="20" max="16384" width="11" style="1"/>
  </cols>
  <sheetData>
    <row r="1" ht="15" customHeight="1"/>
    <row r="2" ht="15" customHeight="1"/>
    <row r="3" ht="15" customHeight="1"/>
    <row r="4" ht="15" customHeight="1"/>
    <row r="5" ht="15" customHeight="1"/>
    <row r="6" ht="15" customHeight="1"/>
    <row r="7" ht="15" customHeight="1"/>
    <row r="8" ht="15" customHeight="1"/>
    <row r="9" spans="2:19" ht="18.75">
      <c r="B9" s="34" t="s">
        <v>153</v>
      </c>
      <c r="C9" s="35"/>
      <c r="D9" s="35"/>
      <c r="E9" s="35"/>
      <c r="F9" s="35"/>
      <c r="G9" s="35"/>
      <c r="H9" s="35"/>
      <c r="I9" s="35"/>
      <c r="J9" s="35"/>
      <c r="K9" s="35"/>
      <c r="L9" s="35"/>
      <c r="M9" s="35"/>
      <c r="N9" s="35"/>
      <c r="O9" s="35"/>
      <c r="P9" s="35"/>
      <c r="Q9" s="35"/>
      <c r="R9" s="35"/>
      <c r="S9" s="36"/>
    </row>
    <row r="10" spans="2:19" ht="18.75">
      <c r="B10" s="352" t="str">
        <f>'Caratula Resumen'!D22</f>
        <v>Fondo de Aportaciones para la Educación Tecnológica y de Adultos/Colegio Nacional de Educación Profesional Técnica (FAETA/CONALEP)</v>
      </c>
      <c r="C10" s="353"/>
      <c r="D10" s="353"/>
      <c r="E10" s="353"/>
      <c r="F10" s="353"/>
      <c r="G10" s="353"/>
      <c r="H10" s="37"/>
      <c r="I10" s="37"/>
      <c r="J10" s="37"/>
      <c r="K10" s="37"/>
      <c r="L10" s="37"/>
      <c r="M10" s="37"/>
      <c r="N10" s="37"/>
      <c r="O10" s="37"/>
      <c r="P10" s="37"/>
      <c r="Q10" s="37"/>
      <c r="R10" s="206"/>
      <c r="S10" s="38" t="str">
        <f>'Caratula Resumen'!D23</f>
        <v>4°. Trimestre</v>
      </c>
    </row>
    <row r="11" spans="2:19" ht="15">
      <c r="B11" s="30"/>
      <c r="C11" s="31"/>
      <c r="D11" s="31"/>
      <c r="E11" s="31"/>
      <c r="F11" s="31"/>
      <c r="G11" s="31"/>
      <c r="H11" s="31"/>
      <c r="I11" s="31"/>
      <c r="J11" s="31"/>
      <c r="K11" s="31"/>
      <c r="L11" s="31"/>
      <c r="M11" s="31"/>
      <c r="N11" s="31"/>
      <c r="O11" s="31"/>
      <c r="P11" s="31"/>
      <c r="Q11" s="31"/>
      <c r="R11" s="31"/>
      <c r="S11" s="39"/>
    </row>
    <row r="12" spans="2:2" ht="5.1" customHeight="1">
      <c r="B12" s="29"/>
    </row>
    <row r="13" spans="2:19" ht="15" customHeight="1">
      <c r="B13" s="349" t="s">
        <v>0</v>
      </c>
      <c r="C13" s="395" t="s">
        <v>128</v>
      </c>
      <c r="D13" s="395" t="s">
        <v>129</v>
      </c>
      <c r="E13" s="395" t="s">
        <v>17</v>
      </c>
      <c r="F13" s="395" t="s">
        <v>18</v>
      </c>
      <c r="G13" s="392" t="s">
        <v>130</v>
      </c>
      <c r="H13" s="349" t="s">
        <v>45</v>
      </c>
      <c r="I13" s="403" t="s">
        <v>36</v>
      </c>
      <c r="J13" s="403"/>
      <c r="K13" s="403"/>
      <c r="L13" s="403"/>
      <c r="M13" s="403"/>
      <c r="N13" s="403"/>
      <c r="O13" s="403"/>
      <c r="P13" s="395" t="s">
        <v>14</v>
      </c>
      <c r="Q13" s="395" t="s">
        <v>120</v>
      </c>
      <c r="R13" s="403" t="s">
        <v>131</v>
      </c>
      <c r="S13" s="403"/>
    </row>
    <row r="14" spans="2:19" ht="66.2" customHeight="1">
      <c r="B14" s="349"/>
      <c r="C14" s="395"/>
      <c r="D14" s="395"/>
      <c r="E14" s="395"/>
      <c r="F14" s="395"/>
      <c r="G14" s="392"/>
      <c r="H14" s="349"/>
      <c r="I14" s="155" t="s">
        <v>33</v>
      </c>
      <c r="J14" s="155" t="s">
        <v>32</v>
      </c>
      <c r="K14" s="155" t="s">
        <v>31</v>
      </c>
      <c r="L14" s="155" t="s">
        <v>30</v>
      </c>
      <c r="M14" s="155" t="s">
        <v>29</v>
      </c>
      <c r="N14" s="157" t="s">
        <v>54</v>
      </c>
      <c r="O14" s="155" t="s">
        <v>55</v>
      </c>
      <c r="P14" s="395"/>
      <c r="Q14" s="395"/>
      <c r="R14" s="160" t="s">
        <v>123</v>
      </c>
      <c r="S14" s="160" t="s">
        <v>124</v>
      </c>
    </row>
    <row r="15" ht="5.1" customHeight="1"/>
    <row r="16" spans="2:19" ht="45" hidden="1">
      <c r="B16" s="172" t="s">
        <v>0</v>
      </c>
      <c r="C16" s="175" t="s">
        <v>128</v>
      </c>
      <c r="D16" s="175" t="s">
        <v>129</v>
      </c>
      <c r="E16" s="175" t="s">
        <v>17</v>
      </c>
      <c r="F16" s="175" t="s">
        <v>18</v>
      </c>
      <c r="G16" s="172" t="s">
        <v>130</v>
      </c>
      <c r="H16" s="172" t="s">
        <v>45</v>
      </c>
      <c r="I16" s="51" t="s">
        <v>33</v>
      </c>
      <c r="J16" s="51" t="s">
        <v>32</v>
      </c>
      <c r="K16" s="51" t="s">
        <v>31</v>
      </c>
      <c r="L16" s="51" t="s">
        <v>30</v>
      </c>
      <c r="M16" s="51" t="s">
        <v>29</v>
      </c>
      <c r="N16" s="51" t="s">
        <v>28</v>
      </c>
      <c r="O16" s="51" t="s">
        <v>55</v>
      </c>
      <c r="P16" s="175" t="s">
        <v>14</v>
      </c>
      <c r="Q16" s="175" t="s">
        <v>120</v>
      </c>
      <c r="R16" s="159" t="s">
        <v>237</v>
      </c>
      <c r="S16" s="159" t="s">
        <v>238</v>
      </c>
    </row>
    <row r="17" spans="2:19" ht="15">
      <c r="B17" s="225"/>
      <c r="C17" s="138"/>
      <c r="D17" s="138"/>
      <c r="E17" s="226"/>
      <c r="F17" s="226"/>
      <c r="G17" s="138"/>
      <c r="H17" s="225"/>
      <c r="I17" s="197"/>
      <c r="J17" s="198"/>
      <c r="K17" s="197"/>
      <c r="L17" s="197"/>
      <c r="M17" s="196"/>
      <c r="N17" s="199"/>
      <c r="O17" s="197"/>
      <c r="P17" s="226"/>
      <c r="Q17" s="138"/>
      <c r="R17" s="224"/>
      <c r="S17" s="224"/>
    </row>
    <row r="18" spans="2:19" ht="15">
      <c r="B18" s="225"/>
      <c r="C18" s="138"/>
      <c r="D18" s="138"/>
      <c r="E18" s="226"/>
      <c r="F18" s="226"/>
      <c r="G18" s="138"/>
      <c r="H18" s="225"/>
      <c r="I18" s="197"/>
      <c r="J18" s="198"/>
      <c r="K18" s="197"/>
      <c r="L18" s="197"/>
      <c r="M18" s="196"/>
      <c r="N18" s="199"/>
      <c r="O18" s="197"/>
      <c r="P18" s="226"/>
      <c r="Q18" s="138"/>
      <c r="R18" s="224"/>
      <c r="S18" s="224"/>
    </row>
    <row r="19" spans="2:19" ht="15">
      <c r="B19" s="225"/>
      <c r="C19" s="138"/>
      <c r="D19" s="138"/>
      <c r="E19" s="226"/>
      <c r="F19" s="226"/>
      <c r="G19" s="138"/>
      <c r="H19" s="225"/>
      <c r="I19" s="197"/>
      <c r="J19" s="198"/>
      <c r="K19" s="197"/>
      <c r="L19" s="197"/>
      <c r="M19" s="196"/>
      <c r="N19" s="199"/>
      <c r="O19" s="197"/>
      <c r="P19" s="226"/>
      <c r="Q19" s="138"/>
      <c r="R19" s="224"/>
      <c r="S19" s="224"/>
    </row>
    <row r="20" spans="2:19" ht="15">
      <c r="B20" s="225"/>
      <c r="C20" s="138"/>
      <c r="D20" s="138"/>
      <c r="E20" s="226"/>
      <c r="F20" s="226"/>
      <c r="G20" s="138"/>
      <c r="H20" s="225"/>
      <c r="I20" s="197"/>
      <c r="J20" s="198"/>
      <c r="K20" s="197"/>
      <c r="L20" s="197"/>
      <c r="M20" s="196"/>
      <c r="N20" s="199"/>
      <c r="O20" s="197"/>
      <c r="P20" s="226"/>
      <c r="Q20" s="138"/>
      <c r="R20" s="224"/>
      <c r="S20" s="224"/>
    </row>
    <row r="21" spans="2:19" ht="15">
      <c r="B21" s="225"/>
      <c r="C21" s="138"/>
      <c r="D21" s="138"/>
      <c r="E21" s="226"/>
      <c r="F21" s="226"/>
      <c r="G21" s="138"/>
      <c r="H21" s="225"/>
      <c r="I21" s="197"/>
      <c r="J21" s="198"/>
      <c r="K21" s="197"/>
      <c r="L21" s="197"/>
      <c r="M21" s="196"/>
      <c r="N21" s="199"/>
      <c r="O21" s="197"/>
      <c r="P21" s="226"/>
      <c r="Q21" s="138"/>
      <c r="R21" s="224"/>
      <c r="S21" s="224"/>
    </row>
    <row r="22" spans="2:19" ht="15">
      <c r="B22" s="225"/>
      <c r="C22" s="138"/>
      <c r="D22" s="138"/>
      <c r="E22" s="226"/>
      <c r="F22" s="226"/>
      <c r="G22" s="138"/>
      <c r="H22" s="225"/>
      <c r="I22" s="197"/>
      <c r="J22" s="198"/>
      <c r="K22" s="197"/>
      <c r="L22" s="197"/>
      <c r="M22" s="196"/>
      <c r="N22" s="199"/>
      <c r="O22" s="197"/>
      <c r="P22" s="226"/>
      <c r="Q22" s="138"/>
      <c r="R22" s="224"/>
      <c r="S22" s="224"/>
    </row>
    <row r="23" spans="2:19" ht="15">
      <c r="B23" s="225"/>
      <c r="C23" s="138"/>
      <c r="D23" s="138"/>
      <c r="E23" s="226"/>
      <c r="F23" s="226"/>
      <c r="G23" s="138"/>
      <c r="H23" s="225"/>
      <c r="I23" s="197"/>
      <c r="J23" s="198"/>
      <c r="K23" s="197"/>
      <c r="L23" s="197"/>
      <c r="M23" s="196"/>
      <c r="N23" s="199"/>
      <c r="O23" s="197"/>
      <c r="P23" s="226"/>
      <c r="Q23" s="138"/>
      <c r="R23" s="224"/>
      <c r="S23" s="224"/>
    </row>
    <row r="24" spans="2:19" ht="15">
      <c r="B24" s="225"/>
      <c r="C24" s="138"/>
      <c r="D24" s="138"/>
      <c r="E24" s="226"/>
      <c r="F24" s="226"/>
      <c r="G24" s="138"/>
      <c r="H24" s="225"/>
      <c r="I24" s="197"/>
      <c r="J24" s="198"/>
      <c r="K24" s="197"/>
      <c r="L24" s="197"/>
      <c r="M24" s="196"/>
      <c r="N24" s="199"/>
      <c r="O24" s="197"/>
      <c r="P24" s="226"/>
      <c r="Q24" s="138"/>
      <c r="R24" s="224"/>
      <c r="S24" s="224"/>
    </row>
    <row r="25" spans="2:19" ht="15">
      <c r="B25" s="225"/>
      <c r="C25" s="138"/>
      <c r="D25" s="138"/>
      <c r="E25" s="226"/>
      <c r="F25" s="226"/>
      <c r="G25" s="138"/>
      <c r="H25" s="225"/>
      <c r="I25" s="197"/>
      <c r="J25" s="198"/>
      <c r="K25" s="197"/>
      <c r="L25" s="197"/>
      <c r="M25" s="196"/>
      <c r="N25" s="199"/>
      <c r="O25" s="197"/>
      <c r="P25" s="226"/>
      <c r="Q25" s="138"/>
      <c r="R25" s="224"/>
      <c r="S25" s="224"/>
    </row>
    <row r="26" spans="2:19" ht="15">
      <c r="B26" s="225"/>
      <c r="C26" s="138"/>
      <c r="D26" s="138"/>
      <c r="E26" s="226"/>
      <c r="F26" s="226"/>
      <c r="G26" s="138"/>
      <c r="H26" s="225"/>
      <c r="I26" s="197"/>
      <c r="J26" s="198"/>
      <c r="K26" s="197"/>
      <c r="L26" s="197"/>
      <c r="M26" s="196"/>
      <c r="N26" s="199"/>
      <c r="O26" s="197"/>
      <c r="P26" s="226"/>
      <c r="Q26" s="138"/>
      <c r="R26" s="224"/>
      <c r="S26" s="224"/>
    </row>
    <row r="27" spans="2:19" ht="15">
      <c r="B27" s="225"/>
      <c r="C27" s="138"/>
      <c r="D27" s="138"/>
      <c r="E27" s="226"/>
      <c r="F27" s="226"/>
      <c r="G27" s="138"/>
      <c r="H27" s="225"/>
      <c r="I27" s="197"/>
      <c r="J27" s="198"/>
      <c r="K27" s="197"/>
      <c r="L27" s="197"/>
      <c r="M27" s="196"/>
      <c r="N27" s="199"/>
      <c r="O27" s="197"/>
      <c r="P27" s="226"/>
      <c r="Q27" s="138"/>
      <c r="R27" s="224"/>
      <c r="S27" s="224"/>
    </row>
    <row r="28" spans="2:19" ht="15">
      <c r="B28" s="225"/>
      <c r="C28" s="138"/>
      <c r="D28" s="138"/>
      <c r="E28" s="226"/>
      <c r="F28" s="226"/>
      <c r="G28" s="138"/>
      <c r="H28" s="225"/>
      <c r="I28" s="197"/>
      <c r="J28" s="198"/>
      <c r="K28" s="197"/>
      <c r="L28" s="197"/>
      <c r="M28" s="196"/>
      <c r="N28" s="199"/>
      <c r="O28" s="197"/>
      <c r="P28" s="226"/>
      <c r="Q28" s="138"/>
      <c r="R28" s="224"/>
      <c r="S28" s="224"/>
    </row>
    <row r="29" spans="2:19" ht="15">
      <c r="B29" s="203" t="s">
        <v>136</v>
      </c>
      <c r="C29" s="212"/>
      <c r="D29" s="42"/>
      <c r="E29" s="42"/>
      <c r="F29" s="42"/>
      <c r="G29" s="42"/>
      <c r="H29" s="67"/>
      <c r="I29" s="75"/>
      <c r="J29" s="149"/>
      <c r="K29" s="42"/>
      <c r="L29" s="42"/>
      <c r="M29" s="67" t="s">
        <v>137</v>
      </c>
      <c r="N29" s="75"/>
      <c r="O29" s="212"/>
      <c r="P29" s="42"/>
      <c r="Q29" s="42"/>
      <c r="R29" s="59"/>
      <c r="S29" s="60"/>
    </row>
    <row r="30" spans="2:19" ht="15">
      <c r="B30" s="55"/>
      <c r="C30" s="40"/>
      <c r="D30" s="40"/>
      <c r="E30" s="40"/>
      <c r="F30" s="40"/>
      <c r="G30" s="40"/>
      <c r="H30" s="40"/>
      <c r="I30" s="40"/>
      <c r="J30" s="40"/>
      <c r="K30" s="40"/>
      <c r="L30" s="40"/>
      <c r="M30" s="40"/>
      <c r="N30" s="40"/>
      <c r="O30" s="40"/>
      <c r="P30" s="40"/>
      <c r="Q30" s="40"/>
      <c r="R30" s="40"/>
      <c r="S30" s="54"/>
    </row>
    <row r="31" spans="2:19" ht="15">
      <c r="B31" s="56"/>
      <c r="C31" s="57"/>
      <c r="D31" s="57"/>
      <c r="E31" s="57"/>
      <c r="F31" s="57"/>
      <c r="G31" s="57"/>
      <c r="H31" s="57"/>
      <c r="I31" s="57"/>
      <c r="J31" s="57"/>
      <c r="K31" s="57"/>
      <c r="L31" s="57"/>
      <c r="M31" s="57"/>
      <c r="N31" s="57"/>
      <c r="O31" s="57"/>
      <c r="P31" s="57"/>
      <c r="Q31" s="57"/>
      <c r="R31" s="57"/>
      <c r="S31" s="58"/>
    </row>
    <row r="32" spans="2:19" ht="15">
      <c r="B32" s="40" t="s">
        <v>152</v>
      </c>
      <c r="C32" s="42"/>
      <c r="D32" s="42"/>
      <c r="E32" s="42"/>
      <c r="F32" s="42"/>
      <c r="G32" s="42"/>
      <c r="H32" s="42"/>
      <c r="I32" s="42"/>
      <c r="J32" s="42"/>
      <c r="K32" s="42"/>
      <c r="L32" s="42"/>
      <c r="M32" s="42"/>
      <c r="N32" s="42"/>
      <c r="O32" s="42"/>
      <c r="P32" s="42"/>
      <c r="Q32" s="42"/>
      <c r="R32" s="42"/>
      <c r="S32" s="42"/>
    </row>
    <row r="33" spans="2:7" ht="15">
      <c r="B33" s="43" t="s">
        <v>154</v>
      </c>
      <c r="C33" s="41"/>
      <c r="D33" s="41"/>
      <c r="E33" s="179"/>
      <c r="F33" s="41"/>
      <c r="G33" s="41"/>
    </row>
  </sheetData>
  <mergeCells count="12">
    <mergeCell ref="B10:G10"/>
    <mergeCell ref="P13:P14"/>
    <mergeCell ref="Q13:Q14"/>
    <mergeCell ref="R13:S13"/>
    <mergeCell ref="B13:B14"/>
    <mergeCell ref="C13:C14"/>
    <mergeCell ref="D13:D14"/>
    <mergeCell ref="E13:E14"/>
    <mergeCell ref="F13:F14"/>
    <mergeCell ref="G13:G14"/>
    <mergeCell ref="H13:H14"/>
    <mergeCell ref="I13:O13"/>
  </mergeCells>
  <dataValidations count="1">
    <dataValidation allowBlank="1" showInputMessage="1" showErrorMessage="1" sqref="B10:G10 R10"/>
  </dataValidations>
  <printOptions horizontalCentered="1"/>
  <pageMargins left="0.2362204724409449" right="0.2362204724409449" top="0.15748031496062992" bottom="1.1811023622047245" header="0" footer="0"/>
  <pageSetup fitToHeight="0" orientation="landscape" paperSize="14" scale="35" r:id="rId6"/>
  <headerFooter>
    <oddFooter>&amp;C&amp;D&amp;R&amp;P de &amp;N</oddFooter>
  </headerFooter>
  <drawing r:id="rId3"/>
  <legacyDrawing r:id="rId4"/>
  <legacyDrawingHF r:id="rId5"/>
  <tableParts>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tabColor theme="5" tint="-0.4999699890613556"/>
    <pageSetUpPr fitToPage="1"/>
  </sheetPr>
  <dimension ref="B10:T34"/>
  <sheetViews>
    <sheetView showGridLines="0" zoomScale="80" zoomScaleNormal="80" zoomScalePageLayoutView="70" workbookViewId="0" topLeftCell="A1"/>
  </sheetViews>
  <sheetFormatPr defaultColWidth="11.004285714285713" defaultRowHeight="15"/>
  <cols>
    <col min="1" max="1" width="3.5714285714285716" style="1" customWidth="1"/>
    <col min="2" max="2" width="13.285714285714286" style="1" customWidth="1"/>
    <col min="3" max="3" width="15.714285714285714" style="1" bestFit="1" customWidth="1"/>
    <col min="4" max="4" width="21.857142857142858" style="1" bestFit="1" customWidth="1"/>
    <col min="5" max="5" width="47.857142857142854" style="1" customWidth="1"/>
    <col min="6" max="6" width="24.571428571428573" style="1" bestFit="1" customWidth="1"/>
    <col min="7" max="7" width="12.428571428571429" style="1" customWidth="1"/>
    <col min="8" max="8" width="7.857142857142857" style="1" customWidth="1"/>
    <col min="9" max="9" width="6.857142857142857" style="1" customWidth="1"/>
    <col min="10" max="10" width="7.285714285714286" style="1" customWidth="1"/>
    <col min="11" max="11" width="9.571428571428571" style="1" customWidth="1"/>
    <col min="12" max="12" width="8.142857142857142" style="1" customWidth="1"/>
    <col min="13" max="13" width="9.285714285714286" style="1" customWidth="1"/>
    <col min="14" max="14" width="13.142857142857142" style="1" customWidth="1"/>
    <col min="15" max="15" width="36.57142857142857" style="1" customWidth="1"/>
    <col min="16" max="16" width="7.428571428571429" style="1" customWidth="1"/>
    <col min="17" max="17" width="11.428571428571429" style="1" customWidth="1"/>
    <col min="18" max="18" width="11.571428571428571" style="1" customWidth="1"/>
    <col min="19" max="19" width="6.571428571428571" style="1" customWidth="1"/>
    <col min="20" max="20" width="13.857142857142858" style="1" customWidth="1"/>
    <col min="21" max="21" width="10.428571428571429" style="1" customWidth="1"/>
    <col min="22" max="16384" width="11" style="1"/>
  </cols>
  <sheetData>
    <row r="1" ht="15" customHeight="1"/>
    <row r="2" ht="15" customHeight="1"/>
    <row r="3" ht="15" customHeight="1"/>
    <row r="4" ht="15" customHeight="1"/>
    <row r="5" ht="15" customHeight="1"/>
    <row r="6" ht="15" customHeight="1"/>
    <row r="7" ht="15" customHeight="1"/>
    <row r="8" ht="15" customHeight="1"/>
    <row r="10" spans="2:20" ht="18.75">
      <c r="B10" s="34" t="s">
        <v>155</v>
      </c>
      <c r="C10" s="35"/>
      <c r="D10" s="35"/>
      <c r="E10" s="35"/>
      <c r="F10" s="35"/>
      <c r="G10" s="35"/>
      <c r="H10" s="35"/>
      <c r="I10" s="35"/>
      <c r="J10" s="35"/>
      <c r="K10" s="35"/>
      <c r="L10" s="35"/>
      <c r="M10" s="35"/>
      <c r="N10" s="35"/>
      <c r="O10" s="35"/>
      <c r="P10" s="35"/>
      <c r="Q10" s="35"/>
      <c r="R10" s="35"/>
      <c r="S10" s="35"/>
      <c r="T10" s="36"/>
    </row>
    <row r="11" spans="2:20" ht="18.75">
      <c r="B11" s="352" t="str">
        <f>'Caratula Resumen'!D22</f>
        <v>Fondo de Aportaciones para la Educación Tecnológica y de Adultos/Colegio Nacional de Educación Profesional Técnica (FAETA/CONALEP)</v>
      </c>
      <c r="C11" s="353"/>
      <c r="D11" s="353"/>
      <c r="E11" s="353"/>
      <c r="F11" s="353"/>
      <c r="G11" s="353"/>
      <c r="H11" s="353"/>
      <c r="I11" s="353"/>
      <c r="J11" s="353"/>
      <c r="K11" s="37"/>
      <c r="L11" s="37"/>
      <c r="M11" s="37"/>
      <c r="N11" s="37"/>
      <c r="O11" s="37"/>
      <c r="P11" s="37"/>
      <c r="Q11" s="37"/>
      <c r="R11" s="206"/>
      <c r="S11" s="206" t="str">
        <f>'Caratula Resumen'!D23</f>
        <v>4°. Trimestre</v>
      </c>
      <c r="T11" s="213"/>
    </row>
    <row r="12" spans="2:20" ht="15">
      <c r="B12" s="30"/>
      <c r="C12" s="31"/>
      <c r="D12" s="31"/>
      <c r="E12" s="31"/>
      <c r="F12" s="31"/>
      <c r="G12" s="31"/>
      <c r="H12" s="31"/>
      <c r="I12" s="31"/>
      <c r="J12" s="31"/>
      <c r="K12" s="31"/>
      <c r="L12" s="31"/>
      <c r="M12" s="31"/>
      <c r="N12" s="31"/>
      <c r="O12" s="31"/>
      <c r="P12" s="31"/>
      <c r="Q12" s="31"/>
      <c r="R12" s="31"/>
      <c r="S12" s="31"/>
      <c r="T12" s="39"/>
    </row>
    <row r="13" ht="5.1" customHeight="1"/>
    <row r="14" spans="2:20" ht="15.4" customHeight="1">
      <c r="B14" s="349" t="s">
        <v>0</v>
      </c>
      <c r="C14" s="384" t="s">
        <v>17</v>
      </c>
      <c r="D14" s="384" t="s">
        <v>18</v>
      </c>
      <c r="E14" s="384" t="s">
        <v>37</v>
      </c>
      <c r="F14" s="349" t="s">
        <v>45</v>
      </c>
      <c r="G14" s="402" t="s">
        <v>36</v>
      </c>
      <c r="H14" s="402"/>
      <c r="I14" s="402"/>
      <c r="J14" s="402"/>
      <c r="K14" s="402"/>
      <c r="L14" s="402"/>
      <c r="M14" s="402"/>
      <c r="N14" s="384" t="s">
        <v>119</v>
      </c>
      <c r="O14" s="384" t="s">
        <v>120</v>
      </c>
      <c r="P14" s="383" t="s">
        <v>15</v>
      </c>
      <c r="Q14" s="402" t="s">
        <v>121</v>
      </c>
      <c r="R14" s="402"/>
      <c r="S14" s="383" t="s">
        <v>132</v>
      </c>
      <c r="T14" s="383" t="s">
        <v>133</v>
      </c>
    </row>
    <row r="15" spans="2:20" ht="51" customHeight="1">
      <c r="B15" s="349"/>
      <c r="C15" s="384"/>
      <c r="D15" s="384"/>
      <c r="E15" s="384"/>
      <c r="F15" s="349"/>
      <c r="G15" s="155" t="s">
        <v>33</v>
      </c>
      <c r="H15" s="155" t="s">
        <v>32</v>
      </c>
      <c r="I15" s="155" t="s">
        <v>31</v>
      </c>
      <c r="J15" s="155" t="s">
        <v>30</v>
      </c>
      <c r="K15" s="155" t="s">
        <v>29</v>
      </c>
      <c r="L15" s="157" t="s">
        <v>54</v>
      </c>
      <c r="M15" s="155" t="s">
        <v>55</v>
      </c>
      <c r="N15" s="384"/>
      <c r="O15" s="384"/>
      <c r="P15" s="383"/>
      <c r="Q15" s="227" t="s">
        <v>123</v>
      </c>
      <c r="R15" s="227" t="s">
        <v>124</v>
      </c>
      <c r="S15" s="383"/>
      <c r="T15" s="383"/>
    </row>
    <row r="16" ht="5.1" customHeight="1"/>
    <row r="17" spans="2:20" ht="63.75" hidden="1">
      <c r="B17" s="170" t="s">
        <v>0</v>
      </c>
      <c r="C17" s="174" t="s">
        <v>17</v>
      </c>
      <c r="D17" s="174" t="s">
        <v>18</v>
      </c>
      <c r="E17" s="174" t="s">
        <v>37</v>
      </c>
      <c r="F17" s="170" t="s">
        <v>45</v>
      </c>
      <c r="G17" s="157" t="s">
        <v>33</v>
      </c>
      <c r="H17" s="157" t="s">
        <v>32</v>
      </c>
      <c r="I17" s="157" t="s">
        <v>31</v>
      </c>
      <c r="J17" s="157" t="s">
        <v>30</v>
      </c>
      <c r="K17" s="157" t="s">
        <v>29</v>
      </c>
      <c r="L17" s="157" t="s">
        <v>28</v>
      </c>
      <c r="M17" s="157" t="s">
        <v>27</v>
      </c>
      <c r="N17" s="174" t="s">
        <v>119</v>
      </c>
      <c r="O17" s="174" t="s">
        <v>120</v>
      </c>
      <c r="P17" s="170" t="s">
        <v>15</v>
      </c>
      <c r="Q17" s="157" t="s">
        <v>240</v>
      </c>
      <c r="R17" s="157" t="s">
        <v>239</v>
      </c>
      <c r="S17" s="170" t="s">
        <v>132</v>
      </c>
      <c r="T17" s="170" t="s">
        <v>133</v>
      </c>
    </row>
    <row r="18" spans="2:20" ht="15">
      <c r="B18" s="215"/>
      <c r="C18" s="226"/>
      <c r="D18" s="226"/>
      <c r="E18" s="226"/>
      <c r="F18" s="225"/>
      <c r="G18" s="197"/>
      <c r="H18" s="198"/>
      <c r="I18" s="197"/>
      <c r="J18" s="197"/>
      <c r="K18" s="196"/>
      <c r="L18" s="199"/>
      <c r="M18" s="197"/>
      <c r="N18" s="226"/>
      <c r="O18" s="226"/>
      <c r="P18" s="225"/>
      <c r="Q18" s="224"/>
      <c r="R18" s="224"/>
      <c r="S18" s="225"/>
      <c r="T18" s="225"/>
    </row>
    <row r="19" spans="2:20" ht="15">
      <c r="B19" s="215"/>
      <c r="C19" s="226"/>
      <c r="D19" s="226"/>
      <c r="E19" s="226"/>
      <c r="F19" s="225"/>
      <c r="G19" s="197"/>
      <c r="H19" s="198"/>
      <c r="I19" s="197"/>
      <c r="J19" s="197"/>
      <c r="K19" s="196"/>
      <c r="L19" s="199"/>
      <c r="M19" s="197"/>
      <c r="N19" s="226"/>
      <c r="O19" s="226"/>
      <c r="P19" s="225"/>
      <c r="Q19" s="224"/>
      <c r="R19" s="224"/>
      <c r="S19" s="225"/>
      <c r="T19" s="225"/>
    </row>
    <row r="20" spans="2:20" ht="15">
      <c r="B20" s="215"/>
      <c r="C20" s="226"/>
      <c r="D20" s="226"/>
      <c r="E20" s="226"/>
      <c r="F20" s="225"/>
      <c r="G20" s="197"/>
      <c r="H20" s="198"/>
      <c r="I20" s="197"/>
      <c r="J20" s="197"/>
      <c r="K20" s="196"/>
      <c r="L20" s="199"/>
      <c r="M20" s="197"/>
      <c r="N20" s="226"/>
      <c r="O20" s="226"/>
      <c r="P20" s="225"/>
      <c r="Q20" s="224"/>
      <c r="R20" s="224"/>
      <c r="S20" s="225"/>
      <c r="T20" s="225"/>
    </row>
    <row r="21" spans="2:20" ht="15">
      <c r="B21" s="215"/>
      <c r="C21" s="226"/>
      <c r="D21" s="226"/>
      <c r="E21" s="226"/>
      <c r="F21" s="225"/>
      <c r="G21" s="197"/>
      <c r="H21" s="198"/>
      <c r="I21" s="197"/>
      <c r="J21" s="197"/>
      <c r="K21" s="196"/>
      <c r="L21" s="199"/>
      <c r="M21" s="197"/>
      <c r="N21" s="226"/>
      <c r="O21" s="226"/>
      <c r="P21" s="225"/>
      <c r="Q21" s="224"/>
      <c r="R21" s="224"/>
      <c r="S21" s="225"/>
      <c r="T21" s="225"/>
    </row>
    <row r="22" spans="2:20" ht="15">
      <c r="B22" s="215"/>
      <c r="C22" s="226"/>
      <c r="D22" s="226"/>
      <c r="E22" s="226"/>
      <c r="F22" s="225"/>
      <c r="G22" s="197"/>
      <c r="H22" s="198"/>
      <c r="I22" s="197"/>
      <c r="J22" s="197"/>
      <c r="K22" s="196"/>
      <c r="L22" s="199"/>
      <c r="M22" s="197"/>
      <c r="N22" s="226"/>
      <c r="O22" s="226"/>
      <c r="P22" s="225"/>
      <c r="Q22" s="224"/>
      <c r="R22" s="224"/>
      <c r="S22" s="225"/>
      <c r="T22" s="225"/>
    </row>
    <row r="23" spans="2:20" ht="15">
      <c r="B23" s="215"/>
      <c r="C23" s="226"/>
      <c r="D23" s="226"/>
      <c r="E23" s="226"/>
      <c r="F23" s="225"/>
      <c r="G23" s="197"/>
      <c r="H23" s="198"/>
      <c r="I23" s="197"/>
      <c r="J23" s="197"/>
      <c r="K23" s="196"/>
      <c r="L23" s="199"/>
      <c r="M23" s="197"/>
      <c r="N23" s="226"/>
      <c r="O23" s="226"/>
      <c r="P23" s="225"/>
      <c r="Q23" s="224"/>
      <c r="R23" s="224"/>
      <c r="S23" s="225"/>
      <c r="T23" s="225"/>
    </row>
    <row r="24" spans="2:20" ht="15">
      <c r="B24" s="215"/>
      <c r="C24" s="226"/>
      <c r="D24" s="226"/>
      <c r="E24" s="226"/>
      <c r="F24" s="225"/>
      <c r="G24" s="197"/>
      <c r="H24" s="198"/>
      <c r="I24" s="197"/>
      <c r="J24" s="197"/>
      <c r="K24" s="196"/>
      <c r="L24" s="199"/>
      <c r="M24" s="197"/>
      <c r="N24" s="226"/>
      <c r="O24" s="226"/>
      <c r="P24" s="225"/>
      <c r="Q24" s="224"/>
      <c r="R24" s="224"/>
      <c r="S24" s="225"/>
      <c r="T24" s="225"/>
    </row>
    <row r="25" spans="2:20" ht="15">
      <c r="B25" s="215"/>
      <c r="C25" s="226"/>
      <c r="D25" s="226"/>
      <c r="E25" s="226"/>
      <c r="F25" s="225"/>
      <c r="G25" s="197"/>
      <c r="H25" s="198"/>
      <c r="I25" s="197"/>
      <c r="J25" s="197"/>
      <c r="K25" s="196"/>
      <c r="L25" s="199"/>
      <c r="M25" s="197"/>
      <c r="N25" s="226"/>
      <c r="O25" s="226"/>
      <c r="P25" s="225"/>
      <c r="Q25" s="224"/>
      <c r="R25" s="224"/>
      <c r="S25" s="225"/>
      <c r="T25" s="225"/>
    </row>
    <row r="26" spans="2:20" ht="15">
      <c r="B26" s="215"/>
      <c r="C26" s="226"/>
      <c r="D26" s="226"/>
      <c r="E26" s="226"/>
      <c r="F26" s="225"/>
      <c r="G26" s="197"/>
      <c r="H26" s="198"/>
      <c r="I26" s="197"/>
      <c r="J26" s="197"/>
      <c r="K26" s="196"/>
      <c r="L26" s="199"/>
      <c r="M26" s="197"/>
      <c r="N26" s="226"/>
      <c r="O26" s="226"/>
      <c r="P26" s="225"/>
      <c r="Q26" s="224"/>
      <c r="R26" s="224"/>
      <c r="S26" s="225"/>
      <c r="T26" s="225"/>
    </row>
    <row r="27" spans="2:20" ht="15">
      <c r="B27" s="215"/>
      <c r="C27" s="226"/>
      <c r="D27" s="226"/>
      <c r="E27" s="226"/>
      <c r="F27" s="225"/>
      <c r="G27" s="197"/>
      <c r="H27" s="198"/>
      <c r="I27" s="197"/>
      <c r="J27" s="197"/>
      <c r="K27" s="196"/>
      <c r="L27" s="199"/>
      <c r="M27" s="197"/>
      <c r="N27" s="226"/>
      <c r="O27" s="226"/>
      <c r="P27" s="225"/>
      <c r="Q27" s="224"/>
      <c r="R27" s="224"/>
      <c r="S27" s="225"/>
      <c r="T27" s="225"/>
    </row>
    <row r="28" spans="2:20" ht="15">
      <c r="B28" s="215"/>
      <c r="C28" s="226"/>
      <c r="D28" s="226"/>
      <c r="E28" s="226"/>
      <c r="F28" s="244"/>
      <c r="G28" s="197"/>
      <c r="H28" s="198"/>
      <c r="I28" s="197"/>
      <c r="J28" s="197"/>
      <c r="K28" s="196"/>
      <c r="L28" s="199"/>
      <c r="M28" s="197"/>
      <c r="N28" s="226"/>
      <c r="O28" s="226"/>
      <c r="P28" s="225"/>
      <c r="Q28" s="224"/>
      <c r="R28" s="224"/>
      <c r="S28" s="225"/>
      <c r="T28" s="225"/>
    </row>
    <row r="29" spans="2:20" ht="15">
      <c r="B29" s="215"/>
      <c r="C29" s="226"/>
      <c r="D29" s="226"/>
      <c r="E29" s="226"/>
      <c r="F29" s="244"/>
      <c r="G29" s="197"/>
      <c r="H29" s="198"/>
      <c r="I29" s="197"/>
      <c r="J29" s="197"/>
      <c r="K29" s="196"/>
      <c r="L29" s="199"/>
      <c r="M29" s="197"/>
      <c r="N29" s="226"/>
      <c r="O29" s="226"/>
      <c r="P29" s="225"/>
      <c r="Q29" s="224"/>
      <c r="R29" s="224"/>
      <c r="S29" s="225"/>
      <c r="T29" s="225"/>
    </row>
    <row r="30" spans="2:20" ht="15">
      <c r="B30" s="76" t="s">
        <v>136</v>
      </c>
      <c r="C30" s="212"/>
      <c r="D30" s="42"/>
      <c r="E30" s="42"/>
      <c r="F30" s="42"/>
      <c r="G30" s="42"/>
      <c r="H30" s="67"/>
      <c r="I30" s="75"/>
      <c r="J30" s="149"/>
      <c r="K30" s="67" t="s">
        <v>137</v>
      </c>
      <c r="L30" s="75"/>
      <c r="M30" s="212"/>
      <c r="P30" s="42"/>
      <c r="Q30" s="42"/>
      <c r="R30" s="42"/>
      <c r="S30" s="59"/>
      <c r="T30" s="60"/>
    </row>
    <row r="31" spans="2:20" ht="15">
      <c r="B31" s="55"/>
      <c r="C31" s="40"/>
      <c r="D31" s="40"/>
      <c r="E31" s="40"/>
      <c r="F31" s="40"/>
      <c r="G31" s="40"/>
      <c r="H31" s="40"/>
      <c r="I31" s="40"/>
      <c r="J31" s="40"/>
      <c r="K31" s="40"/>
      <c r="L31" s="40"/>
      <c r="M31" s="40"/>
      <c r="N31" s="40"/>
      <c r="O31" s="40"/>
      <c r="P31" s="40"/>
      <c r="Q31" s="40"/>
      <c r="R31" s="40"/>
      <c r="S31" s="40"/>
      <c r="T31" s="54"/>
    </row>
    <row r="32" spans="2:20" ht="15">
      <c r="B32" s="56"/>
      <c r="C32" s="57"/>
      <c r="D32" s="57"/>
      <c r="E32" s="189"/>
      <c r="F32" s="57"/>
      <c r="G32" s="57"/>
      <c r="H32" s="57"/>
      <c r="I32" s="57"/>
      <c r="J32" s="57"/>
      <c r="K32" s="57"/>
      <c r="L32" s="57"/>
      <c r="M32" s="57"/>
      <c r="N32" s="57"/>
      <c r="O32" s="57"/>
      <c r="P32" s="57"/>
      <c r="Q32" s="57"/>
      <c r="R32" s="57"/>
      <c r="S32" s="57"/>
      <c r="T32" s="58"/>
    </row>
    <row r="33" spans="2:20" ht="15">
      <c r="B33" s="40" t="s">
        <v>152</v>
      </c>
      <c r="C33" s="40"/>
      <c r="D33" s="41"/>
      <c r="E33" s="179"/>
      <c r="F33" s="41"/>
      <c r="G33" s="41"/>
      <c r="H33" s="41"/>
      <c r="I33" s="42"/>
      <c r="J33" s="42"/>
      <c r="K33" s="42"/>
      <c r="L33" s="42"/>
      <c r="M33" s="42"/>
      <c r="N33" s="42"/>
      <c r="O33" s="42"/>
      <c r="P33" s="42"/>
      <c r="Q33" s="42"/>
      <c r="R33" s="42"/>
      <c r="S33" s="42"/>
      <c r="T33" s="42"/>
    </row>
    <row r="34" spans="5:5" ht="15">
      <c r="E34" s="181"/>
    </row>
  </sheetData>
  <mergeCells count="13">
    <mergeCell ref="D14:D15"/>
    <mergeCell ref="E14:E15"/>
    <mergeCell ref="F14:F15"/>
    <mergeCell ref="B11:J11"/>
    <mergeCell ref="T14:T15"/>
    <mergeCell ref="S14:S15"/>
    <mergeCell ref="G14:M14"/>
    <mergeCell ref="N14:N15"/>
    <mergeCell ref="O14:O15"/>
    <mergeCell ref="P14:P15"/>
    <mergeCell ref="Q14:R14"/>
    <mergeCell ref="B14:B15"/>
    <mergeCell ref="C14:C15"/>
  </mergeCells>
  <dataValidations count="1">
    <dataValidation allowBlank="1" showInputMessage="1" showErrorMessage="1" sqref="B11:J11 R11"/>
  </dataValidations>
  <printOptions horizontalCentered="1"/>
  <pageMargins left="0.2362204724409449" right="0.2362204724409449" top="0.15748031496062992" bottom="1.1811023622047245" header="0" footer="0"/>
  <pageSetup fitToHeight="0" orientation="landscape" paperSize="14" scale="46" r:id="rId6"/>
  <headerFooter>
    <oddFooter>&amp;C&amp;D&amp;R&amp;P de &amp;N</oddFooter>
  </headerFooter>
  <drawing r:id="rId3"/>
  <legacyDrawing r:id="rId4"/>
  <legacyDrawingHF r:id="rId5"/>
  <tableParts>
    <tablePart r:id="rId2"/>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tabColor theme="5" tint="-0.24997000396251678"/>
    <pageSetUpPr fitToPage="1"/>
  </sheetPr>
  <dimension ref="A2:IK38"/>
  <sheetViews>
    <sheetView showGridLines="0" zoomScale="80" zoomScaleNormal="80" zoomScalePageLayoutView="70" workbookViewId="0" topLeftCell="A1"/>
  </sheetViews>
  <sheetFormatPr defaultColWidth="11.424285714285714" defaultRowHeight="15"/>
  <cols>
    <col min="1" max="1" width="3.5714285714285716" style="1" customWidth="1"/>
    <col min="2" max="2" width="16.714285714285715" style="1" customWidth="1"/>
    <col min="3" max="3" width="16.857142857142858" style="1" bestFit="1" customWidth="1"/>
    <col min="4" max="4" width="22.428571428571427" style="1" bestFit="1" customWidth="1"/>
    <col min="5" max="5" width="50" style="1" customWidth="1"/>
    <col min="6" max="6" width="24.428571428571427" style="1" customWidth="1"/>
    <col min="7" max="7" width="11.571428571428571" style="1" customWidth="1"/>
    <col min="8" max="8" width="7.857142857142857" style="1" customWidth="1"/>
    <col min="9" max="9" width="6.857142857142857" style="1" customWidth="1"/>
    <col min="10" max="10" width="7.285714285714286" style="1" customWidth="1"/>
    <col min="11" max="11" width="9.571428571428571" style="1" customWidth="1"/>
    <col min="12" max="12" width="8.142857142857142" style="1" customWidth="1"/>
    <col min="13" max="13" width="9.285714285714286" style="1" customWidth="1"/>
    <col min="14" max="14" width="13.142857142857142" style="1" customWidth="1"/>
    <col min="15" max="15" width="14.428571428571429" style="1" bestFit="1" customWidth="1"/>
    <col min="16" max="16" width="8.714285714285714" style="1" customWidth="1"/>
    <col min="17" max="17" width="9" style="1" customWidth="1"/>
    <col min="18" max="18" width="14" style="1" customWidth="1"/>
    <col min="19" max="19" width="14.857142857142858" style="1" customWidth="1"/>
    <col min="20" max="20" width="17.857142857142858" style="1" customWidth="1"/>
    <col min="21" max="251" width="11.428571428571429" style="1"/>
    <col min="252" max="252" width="3.5714285714285716" style="1" customWidth="1"/>
    <col min="253" max="253" width="20.142857142857142" style="1" customWidth="1"/>
    <col min="254" max="16384" width="11.428571428571429" style="1"/>
  </cols>
  <sheetData>
    <row r="1" ht="15" customHeight="1"/>
    <row r="2" spans="17:20" ht="15" customHeight="1">
      <c r="Q2" s="153"/>
      <c r="R2" s="153"/>
      <c r="S2" s="153"/>
      <c r="T2" s="153"/>
    </row>
    <row r="3" spans="17:20" ht="15" customHeight="1">
      <c r="Q3" s="153"/>
      <c r="R3" s="153"/>
      <c r="S3" s="153"/>
      <c r="T3" s="153"/>
    </row>
    <row r="4" spans="17:20" ht="15" customHeight="1">
      <c r="Q4" s="153"/>
      <c r="R4" s="153"/>
      <c r="S4" s="153"/>
      <c r="T4" s="153"/>
    </row>
    <row r="5" spans="17:20" ht="15" customHeight="1">
      <c r="Q5" s="153"/>
      <c r="R5" s="153"/>
      <c r="S5" s="153"/>
      <c r="T5" s="153"/>
    </row>
    <row r="6" spans="17:20" ht="15" customHeight="1">
      <c r="Q6" s="153"/>
      <c r="R6" s="153"/>
      <c r="S6" s="153"/>
      <c r="T6" s="153"/>
    </row>
    <row r="7" ht="15" customHeight="1"/>
    <row r="8" ht="15" customHeight="1"/>
    <row r="10" spans="2:20" ht="18.75">
      <c r="B10" s="34" t="s">
        <v>156</v>
      </c>
      <c r="C10" s="35"/>
      <c r="D10" s="35"/>
      <c r="E10" s="35"/>
      <c r="F10" s="35"/>
      <c r="G10" s="35"/>
      <c r="H10" s="35"/>
      <c r="I10" s="35"/>
      <c r="J10" s="35"/>
      <c r="K10" s="35"/>
      <c r="L10" s="35"/>
      <c r="M10" s="35"/>
      <c r="N10" s="35"/>
      <c r="O10" s="35"/>
      <c r="P10" s="35"/>
      <c r="Q10" s="35"/>
      <c r="R10" s="35"/>
      <c r="S10" s="35"/>
      <c r="T10" s="36"/>
    </row>
    <row r="11" spans="2:20" ht="18.75">
      <c r="B11" s="352" t="str">
        <f>'Caratula Resumen'!D22</f>
        <v>Fondo de Aportaciones para la Educación Tecnológica y de Adultos/Colegio Nacional de Educación Profesional Técnica (FAETA/CONALEP)</v>
      </c>
      <c r="C11" s="353"/>
      <c r="D11" s="353"/>
      <c r="E11" s="353"/>
      <c r="F11" s="353"/>
      <c r="G11" s="353"/>
      <c r="H11" s="353"/>
      <c r="I11" s="353"/>
      <c r="J11" s="37"/>
      <c r="K11" s="37"/>
      <c r="L11" s="37"/>
      <c r="M11" s="37"/>
      <c r="N11" s="37"/>
      <c r="O11" s="37"/>
      <c r="P11" s="37"/>
      <c r="Q11" s="37"/>
      <c r="R11" s="37"/>
      <c r="S11" s="206"/>
      <c r="T11" s="38" t="str">
        <f>'Caratula Resumen'!D23</f>
        <v>4°. Trimestre</v>
      </c>
    </row>
    <row r="12" spans="2:20" ht="15">
      <c r="B12" s="30"/>
      <c r="C12" s="31"/>
      <c r="D12" s="31"/>
      <c r="E12" s="31"/>
      <c r="F12" s="31"/>
      <c r="G12" s="31"/>
      <c r="H12" s="31"/>
      <c r="I12" s="31"/>
      <c r="J12" s="31"/>
      <c r="K12" s="31"/>
      <c r="L12" s="31"/>
      <c r="M12" s="31"/>
      <c r="N12" s="31"/>
      <c r="O12" s="31"/>
      <c r="P12" s="31"/>
      <c r="Q12" s="31"/>
      <c r="R12" s="31"/>
      <c r="S12" s="31"/>
      <c r="T12" s="39"/>
    </row>
    <row r="13" spans="2:14" ht="5.1" customHeight="1">
      <c r="B13" s="27"/>
      <c r="C13" s="28"/>
      <c r="D13" s="28"/>
      <c r="E13" s="28"/>
      <c r="F13" s="404"/>
      <c r="G13" s="404"/>
      <c r="H13" s="404"/>
      <c r="I13" s="404"/>
      <c r="J13" s="404"/>
      <c r="K13" s="404"/>
      <c r="L13" s="404"/>
      <c r="M13" s="28"/>
      <c r="N13" s="28"/>
    </row>
    <row r="14" spans="1:245" s="9" customFormat="1" ht="22.7" customHeight="1">
      <c r="A14" s="8"/>
      <c r="B14" s="349" t="s">
        <v>0</v>
      </c>
      <c r="C14" s="383" t="s">
        <v>44</v>
      </c>
      <c r="D14" s="383" t="s">
        <v>18</v>
      </c>
      <c r="E14" s="383" t="s">
        <v>37</v>
      </c>
      <c r="F14" s="349" t="s">
        <v>45</v>
      </c>
      <c r="G14" s="384" t="s">
        <v>118</v>
      </c>
      <c r="H14" s="384"/>
      <c r="I14" s="384"/>
      <c r="J14" s="384"/>
      <c r="K14" s="384"/>
      <c r="L14" s="384"/>
      <c r="M14" s="384"/>
      <c r="N14" s="349" t="s">
        <v>47</v>
      </c>
      <c r="O14" s="383" t="s">
        <v>120</v>
      </c>
      <c r="P14" s="383" t="s">
        <v>121</v>
      </c>
      <c r="Q14" s="384"/>
      <c r="R14" s="383" t="s">
        <v>125</v>
      </c>
      <c r="S14" s="383" t="s">
        <v>126</v>
      </c>
      <c r="T14" s="383" t="s">
        <v>127</v>
      </c>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row>
    <row r="15" spans="1:245" s="9" customFormat="1" ht="79.5" customHeight="1">
      <c r="A15" s="8"/>
      <c r="B15" s="349"/>
      <c r="C15" s="383"/>
      <c r="D15" s="383"/>
      <c r="E15" s="383"/>
      <c r="F15" s="349"/>
      <c r="G15" s="155" t="s">
        <v>33</v>
      </c>
      <c r="H15" s="155" t="s">
        <v>32</v>
      </c>
      <c r="I15" s="155" t="s">
        <v>31</v>
      </c>
      <c r="J15" s="155" t="s">
        <v>30</v>
      </c>
      <c r="K15" s="155" t="s">
        <v>29</v>
      </c>
      <c r="L15" s="157" t="s">
        <v>54</v>
      </c>
      <c r="M15" s="155" t="s">
        <v>55</v>
      </c>
      <c r="N15" s="349"/>
      <c r="O15" s="383"/>
      <c r="P15" s="157" t="s">
        <v>123</v>
      </c>
      <c r="Q15" s="227" t="s">
        <v>124</v>
      </c>
      <c r="R15" s="383"/>
      <c r="S15" s="383"/>
      <c r="T15" s="383"/>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row>
    <row r="16" ht="5.1" customHeight="1"/>
    <row r="17" spans="2:20" ht="38.25" hidden="1">
      <c r="B17" s="176" t="s">
        <v>0</v>
      </c>
      <c r="C17" s="176" t="s">
        <v>44</v>
      </c>
      <c r="D17" s="176" t="s">
        <v>18</v>
      </c>
      <c r="E17" s="176" t="s">
        <v>37</v>
      </c>
      <c r="F17" s="176" t="s">
        <v>45</v>
      </c>
      <c r="G17" s="161" t="s">
        <v>33</v>
      </c>
      <c r="H17" s="161" t="s">
        <v>32</v>
      </c>
      <c r="I17" s="161" t="s">
        <v>31</v>
      </c>
      <c r="J17" s="161" t="s">
        <v>30</v>
      </c>
      <c r="K17" s="161" t="s">
        <v>29</v>
      </c>
      <c r="L17" s="161" t="s">
        <v>54</v>
      </c>
      <c r="M17" s="161" t="s">
        <v>122</v>
      </c>
      <c r="N17" s="177" t="s">
        <v>119</v>
      </c>
      <c r="O17" s="176" t="s">
        <v>120</v>
      </c>
      <c r="P17" s="161" t="s">
        <v>240</v>
      </c>
      <c r="Q17" s="161" t="s">
        <v>239</v>
      </c>
      <c r="R17" s="176" t="s">
        <v>125</v>
      </c>
      <c r="S17" s="176" t="s">
        <v>126</v>
      </c>
      <c r="T17" s="176" t="s">
        <v>127</v>
      </c>
    </row>
    <row r="18" spans="2:20" ht="15">
      <c r="B18" s="225"/>
      <c r="C18" s="225"/>
      <c r="D18" s="225"/>
      <c r="E18" s="138"/>
      <c r="F18" s="225"/>
      <c r="G18" s="197"/>
      <c r="H18" s="198"/>
      <c r="I18" s="197"/>
      <c r="J18" s="197"/>
      <c r="K18" s="196"/>
      <c r="L18" s="199"/>
      <c r="M18" s="197"/>
      <c r="N18" s="226"/>
      <c r="O18" s="225"/>
      <c r="P18" s="224"/>
      <c r="Q18" s="224"/>
      <c r="R18" s="225"/>
      <c r="S18" s="225"/>
      <c r="T18" s="225"/>
    </row>
    <row r="19" spans="2:20" ht="15">
      <c r="B19" s="225"/>
      <c r="C19" s="225"/>
      <c r="D19" s="225"/>
      <c r="E19" s="138"/>
      <c r="F19" s="225"/>
      <c r="G19" s="197"/>
      <c r="H19" s="198"/>
      <c r="I19" s="197"/>
      <c r="J19" s="197"/>
      <c r="K19" s="196"/>
      <c r="L19" s="199"/>
      <c r="M19" s="197"/>
      <c r="N19" s="226"/>
      <c r="O19" s="225"/>
      <c r="P19" s="224"/>
      <c r="Q19" s="224"/>
      <c r="R19" s="225"/>
      <c r="S19" s="225"/>
      <c r="T19" s="225"/>
    </row>
    <row r="20" spans="2:20" ht="15">
      <c r="B20" s="225"/>
      <c r="C20" s="225"/>
      <c r="D20" s="225"/>
      <c r="E20" s="138"/>
      <c r="F20" s="225"/>
      <c r="G20" s="197"/>
      <c r="H20" s="198"/>
      <c r="I20" s="197"/>
      <c r="J20" s="197"/>
      <c r="K20" s="196"/>
      <c r="L20" s="199"/>
      <c r="M20" s="197"/>
      <c r="N20" s="226"/>
      <c r="O20" s="225"/>
      <c r="P20" s="224"/>
      <c r="Q20" s="224"/>
      <c r="R20" s="225"/>
      <c r="S20" s="225"/>
      <c r="T20" s="225"/>
    </row>
    <row r="21" spans="2:20" ht="15">
      <c r="B21" s="225"/>
      <c r="C21" s="225"/>
      <c r="D21" s="225"/>
      <c r="E21" s="138"/>
      <c r="F21" s="225"/>
      <c r="G21" s="197"/>
      <c r="H21" s="198"/>
      <c r="I21" s="197"/>
      <c r="J21" s="197"/>
      <c r="K21" s="196"/>
      <c r="L21" s="199"/>
      <c r="M21" s="197"/>
      <c r="N21" s="226"/>
      <c r="O21" s="225"/>
      <c r="P21" s="224"/>
      <c r="Q21" s="224"/>
      <c r="R21" s="225"/>
      <c r="S21" s="225"/>
      <c r="T21" s="225"/>
    </row>
    <row r="22" spans="2:20" ht="15">
      <c r="B22" s="225"/>
      <c r="C22" s="225"/>
      <c r="D22" s="225"/>
      <c r="E22" s="138"/>
      <c r="F22" s="225"/>
      <c r="G22" s="197"/>
      <c r="H22" s="198"/>
      <c r="I22" s="197"/>
      <c r="J22" s="197"/>
      <c r="K22" s="196"/>
      <c r="L22" s="199"/>
      <c r="M22" s="197"/>
      <c r="N22" s="226"/>
      <c r="O22" s="225"/>
      <c r="P22" s="224"/>
      <c r="Q22" s="224"/>
      <c r="R22" s="225"/>
      <c r="S22" s="225"/>
      <c r="T22" s="225"/>
    </row>
    <row r="23" spans="2:20" ht="15">
      <c r="B23" s="225"/>
      <c r="C23" s="225"/>
      <c r="D23" s="225"/>
      <c r="E23" s="138"/>
      <c r="F23" s="225"/>
      <c r="G23" s="197"/>
      <c r="H23" s="198"/>
      <c r="I23" s="197"/>
      <c r="J23" s="197"/>
      <c r="K23" s="196"/>
      <c r="L23" s="199"/>
      <c r="M23" s="197"/>
      <c r="N23" s="226"/>
      <c r="O23" s="225"/>
      <c r="P23" s="224"/>
      <c r="Q23" s="224"/>
      <c r="R23" s="225"/>
      <c r="S23" s="225"/>
      <c r="T23" s="225"/>
    </row>
    <row r="24" spans="2:20" ht="15">
      <c r="B24" s="225"/>
      <c r="C24" s="225"/>
      <c r="D24" s="225"/>
      <c r="E24" s="138"/>
      <c r="F24" s="225"/>
      <c r="G24" s="197"/>
      <c r="H24" s="198"/>
      <c r="I24" s="197"/>
      <c r="J24" s="197"/>
      <c r="K24" s="196"/>
      <c r="L24" s="199"/>
      <c r="M24" s="197"/>
      <c r="N24" s="226"/>
      <c r="O24" s="225"/>
      <c r="P24" s="224"/>
      <c r="Q24" s="224"/>
      <c r="R24" s="225"/>
      <c r="S24" s="225"/>
      <c r="T24" s="225"/>
    </row>
    <row r="25" spans="2:20" ht="15">
      <c r="B25" s="225"/>
      <c r="C25" s="225"/>
      <c r="D25" s="225"/>
      <c r="E25" s="138"/>
      <c r="F25" s="225"/>
      <c r="G25" s="197"/>
      <c r="H25" s="198"/>
      <c r="I25" s="197"/>
      <c r="J25" s="197"/>
      <c r="K25" s="196"/>
      <c r="L25" s="199"/>
      <c r="M25" s="197"/>
      <c r="N25" s="226"/>
      <c r="O25" s="225"/>
      <c r="P25" s="224"/>
      <c r="Q25" s="224"/>
      <c r="R25" s="225"/>
      <c r="S25" s="225"/>
      <c r="T25" s="225"/>
    </row>
    <row r="26" spans="2:20" ht="15">
      <c r="B26" s="225"/>
      <c r="C26" s="225"/>
      <c r="D26" s="225"/>
      <c r="E26" s="138"/>
      <c r="F26" s="225"/>
      <c r="G26" s="197"/>
      <c r="H26" s="198"/>
      <c r="I26" s="197"/>
      <c r="J26" s="197"/>
      <c r="K26" s="196"/>
      <c r="L26" s="199"/>
      <c r="M26" s="197"/>
      <c r="N26" s="226"/>
      <c r="O26" s="225"/>
      <c r="P26" s="224"/>
      <c r="Q26" s="224"/>
      <c r="R26" s="225"/>
      <c r="S26" s="225"/>
      <c r="T26" s="225"/>
    </row>
    <row r="27" spans="2:20" ht="15">
      <c r="B27" s="225"/>
      <c r="C27" s="225"/>
      <c r="D27" s="225"/>
      <c r="E27" s="138"/>
      <c r="F27" s="225"/>
      <c r="G27" s="197"/>
      <c r="H27" s="198"/>
      <c r="I27" s="197"/>
      <c r="J27" s="197"/>
      <c r="K27" s="196"/>
      <c r="L27" s="199"/>
      <c r="M27" s="197"/>
      <c r="N27" s="226"/>
      <c r="O27" s="225"/>
      <c r="P27" s="224"/>
      <c r="Q27" s="224"/>
      <c r="R27" s="225"/>
      <c r="S27" s="225"/>
      <c r="T27" s="225"/>
    </row>
    <row r="28" spans="2:20" ht="15">
      <c r="B28" s="225"/>
      <c r="C28" s="225"/>
      <c r="D28" s="225"/>
      <c r="E28" s="138"/>
      <c r="F28" s="225"/>
      <c r="G28" s="197"/>
      <c r="H28" s="198"/>
      <c r="I28" s="197"/>
      <c r="J28" s="197"/>
      <c r="K28" s="196"/>
      <c r="L28" s="199"/>
      <c r="M28" s="197"/>
      <c r="N28" s="226"/>
      <c r="O28" s="225"/>
      <c r="P28" s="224"/>
      <c r="Q28" s="224"/>
      <c r="R28" s="225"/>
      <c r="S28" s="225"/>
      <c r="T28" s="225"/>
    </row>
    <row r="29" spans="2:20" ht="15">
      <c r="B29" s="225"/>
      <c r="C29" s="225"/>
      <c r="D29" s="225"/>
      <c r="E29" s="138"/>
      <c r="F29" s="225"/>
      <c r="G29" s="197"/>
      <c r="H29" s="198"/>
      <c r="I29" s="197"/>
      <c r="J29" s="197"/>
      <c r="K29" s="196"/>
      <c r="L29" s="199"/>
      <c r="M29" s="197"/>
      <c r="N29" s="226"/>
      <c r="O29" s="225"/>
      <c r="P29" s="224"/>
      <c r="Q29" s="224"/>
      <c r="R29" s="225"/>
      <c r="S29" s="225"/>
      <c r="T29" s="225"/>
    </row>
    <row r="30" spans="2:20" ht="15">
      <c r="B30" s="225"/>
      <c r="C30" s="225"/>
      <c r="D30" s="225"/>
      <c r="E30" s="138"/>
      <c r="F30" s="225"/>
      <c r="G30" s="197"/>
      <c r="H30" s="198"/>
      <c r="I30" s="197"/>
      <c r="J30" s="197"/>
      <c r="K30" s="196"/>
      <c r="L30" s="199"/>
      <c r="M30" s="197"/>
      <c r="N30" s="226"/>
      <c r="O30" s="225"/>
      <c r="P30" s="224"/>
      <c r="Q30" s="224"/>
      <c r="R30" s="225"/>
      <c r="S30" s="225"/>
      <c r="T30" s="225"/>
    </row>
    <row r="31" spans="2:20" ht="15">
      <c r="B31" s="225"/>
      <c r="C31" s="225"/>
      <c r="D31" s="225"/>
      <c r="E31" s="138"/>
      <c r="F31" s="225"/>
      <c r="G31" s="197"/>
      <c r="H31" s="198"/>
      <c r="I31" s="197"/>
      <c r="J31" s="197"/>
      <c r="K31" s="196"/>
      <c r="L31" s="199"/>
      <c r="M31" s="197"/>
      <c r="N31" s="226"/>
      <c r="O31" s="225"/>
      <c r="P31" s="224"/>
      <c r="Q31" s="224"/>
      <c r="R31" s="225"/>
      <c r="S31" s="225"/>
      <c r="T31" s="225"/>
    </row>
    <row r="32" spans="2:20" ht="15">
      <c r="B32" s="225"/>
      <c r="C32" s="225"/>
      <c r="D32" s="225"/>
      <c r="E32" s="138"/>
      <c r="F32" s="225"/>
      <c r="G32" s="197"/>
      <c r="H32" s="198"/>
      <c r="I32" s="197"/>
      <c r="J32" s="197"/>
      <c r="K32" s="196"/>
      <c r="L32" s="199"/>
      <c r="M32" s="197"/>
      <c r="N32" s="226"/>
      <c r="O32" s="225"/>
      <c r="P32" s="224"/>
      <c r="Q32" s="224"/>
      <c r="R32" s="225"/>
      <c r="S32" s="225"/>
      <c r="T32" s="225"/>
    </row>
    <row r="33" spans="2:20" ht="15">
      <c r="B33" s="225"/>
      <c r="C33" s="225"/>
      <c r="D33" s="225"/>
      <c r="E33" s="138"/>
      <c r="F33" s="225"/>
      <c r="G33" s="197"/>
      <c r="H33" s="198"/>
      <c r="I33" s="197"/>
      <c r="J33" s="197"/>
      <c r="K33" s="196"/>
      <c r="L33" s="199"/>
      <c r="M33" s="197"/>
      <c r="N33" s="226"/>
      <c r="O33" s="225"/>
      <c r="P33" s="224"/>
      <c r="Q33" s="224"/>
      <c r="R33" s="225"/>
      <c r="S33" s="225"/>
      <c r="T33" s="225"/>
    </row>
    <row r="34" spans="2:20" ht="15">
      <c r="B34" s="76" t="s">
        <v>136</v>
      </c>
      <c r="C34" s="202"/>
      <c r="D34" s="69"/>
      <c r="E34" s="138"/>
      <c r="F34" s="69"/>
      <c r="G34" s="69"/>
      <c r="H34" s="69"/>
      <c r="I34" s="69"/>
      <c r="J34" s="69"/>
      <c r="K34" s="69"/>
      <c r="L34" s="69"/>
      <c r="M34" s="69"/>
      <c r="N34" s="69"/>
      <c r="O34" s="142" t="s">
        <v>209</v>
      </c>
      <c r="Q34" s="69"/>
      <c r="R34" s="182"/>
      <c r="S34" s="69"/>
      <c r="T34" s="70"/>
    </row>
    <row r="35" spans="2:20" ht="15">
      <c r="B35" s="71"/>
      <c r="E35" s="66"/>
      <c r="T35" s="72"/>
    </row>
    <row r="36" spans="2:20" ht="15">
      <c r="B36" s="71"/>
      <c r="E36" s="66"/>
      <c r="R36" s="67" t="s">
        <v>210</v>
      </c>
      <c r="T36" s="120"/>
    </row>
    <row r="37" spans="2:20" ht="15">
      <c r="B37" s="139"/>
      <c r="C37" s="151"/>
      <c r="D37" s="152"/>
      <c r="E37" s="187"/>
      <c r="F37" s="152"/>
      <c r="G37" s="152"/>
      <c r="H37" s="152"/>
      <c r="I37" s="57"/>
      <c r="J37" s="57"/>
      <c r="K37" s="57"/>
      <c r="L37" s="57"/>
      <c r="M37" s="57"/>
      <c r="N37" s="57"/>
      <c r="O37" s="57"/>
      <c r="P37" s="57"/>
      <c r="Q37" s="57"/>
      <c r="R37" s="57"/>
      <c r="S37" s="57"/>
      <c r="T37" s="58"/>
    </row>
    <row r="38" spans="2:5" ht="15">
      <c r="B38" s="40" t="s">
        <v>152</v>
      </c>
      <c r="E38" s="181"/>
    </row>
  </sheetData>
  <mergeCells count="14">
    <mergeCell ref="B11:I11"/>
    <mergeCell ref="F13:L13"/>
    <mergeCell ref="B14:B15"/>
    <mergeCell ref="C14:C15"/>
    <mergeCell ref="D14:D15"/>
    <mergeCell ref="E14:E15"/>
    <mergeCell ref="F14:F15"/>
    <mergeCell ref="G14:M14"/>
    <mergeCell ref="T14:T15"/>
    <mergeCell ref="N14:N15"/>
    <mergeCell ref="O14:O15"/>
    <mergeCell ref="P14:Q14"/>
    <mergeCell ref="R14:R15"/>
    <mergeCell ref="S14:S15"/>
  </mergeCells>
  <dataValidations count="1">
    <dataValidation allowBlank="1" showInputMessage="1" showErrorMessage="1" sqref="B11:I11 S11"/>
  </dataValidations>
  <printOptions horizontalCentered="1"/>
  <pageMargins left="0.2362204724409449" right="0.2362204724409449" top="0.15748031496062992" bottom="1.1811023622047245" header="0" footer="0"/>
  <pageSetup fitToHeight="0" orientation="landscape" paperSize="14" scale="46" r:id="rId6"/>
  <headerFooter>
    <oddFooter>&amp;C&amp;D&amp;R&amp;P de &amp;N</oddFooter>
  </headerFooter>
  <drawing r:id="rId3"/>
  <legacyDrawing r:id="rId4"/>
  <legacyDrawingHF r:id="rId5"/>
  <tableParts>
    <tablePart r:id="rId2"/>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24997000396251678"/>
  </sheetPr>
  <dimension ref="B2:H29"/>
  <sheetViews>
    <sheetView zoomScale="80" zoomScaleNormal="80" workbookViewId="0" topLeftCell="A19">
      <selection pane="topLeft" activeCell="G23" sqref="G23"/>
    </sheetView>
  </sheetViews>
  <sheetFormatPr defaultColWidth="11.424285714285714" defaultRowHeight="15"/>
  <cols>
    <col min="1" max="1" width="1.5714285714285714" customWidth="1"/>
    <col min="2" max="2" width="12.714285714285714" customWidth="1"/>
    <col min="3" max="3" width="35" bestFit="1" customWidth="1"/>
    <col min="4" max="4" width="12.714285714285714" customWidth="1"/>
    <col min="5" max="5" width="17.428571428571427" bestFit="1" customWidth="1"/>
    <col min="6" max="6" width="23.428571428571427" bestFit="1" customWidth="1"/>
    <col min="7" max="7" width="45.857142857142854" bestFit="1" customWidth="1"/>
    <col min="8" max="8" width="13.571428571428571" customWidth="1"/>
  </cols>
  <sheetData>
    <row r="2" spans="2:2" ht="19.5" customHeight="1">
      <c r="B2" s="13" t="s">
        <v>937</v>
      </c>
    </row>
    <row r="3" ht="9" customHeight="1"/>
    <row r="4" spans="2:8" ht="23.25" customHeight="1">
      <c r="B4" s="272" t="str">
        <f>'Caratula Resumen'!D23</f>
        <v>4°. Trimestre</v>
      </c>
      <c r="C4" s="273"/>
      <c r="D4" s="273"/>
      <c r="E4" s="273"/>
      <c r="F4" s="273"/>
      <c r="G4" s="273"/>
      <c r="H4" s="274"/>
    </row>
    <row r="5" spans="2:8" ht="15">
      <c r="B5" s="275" t="s">
        <v>938</v>
      </c>
      <c r="C5" s="276"/>
      <c r="D5" s="277"/>
      <c r="E5" s="277"/>
      <c r="F5" s="277"/>
      <c r="G5" s="277"/>
      <c r="H5" s="123"/>
    </row>
    <row r="6" spans="2:8" ht="15">
      <c r="B6" s="278" t="s">
        <v>939</v>
      </c>
      <c r="C6" s="87"/>
      <c r="D6" s="90"/>
      <c r="E6" s="90"/>
      <c r="F6" s="90"/>
      <c r="G6" s="90"/>
      <c r="H6" s="124"/>
    </row>
    <row r="7" spans="2:8" ht="30">
      <c r="B7" s="279" t="s">
        <v>940</v>
      </c>
      <c r="C7" s="279" t="s">
        <v>941</v>
      </c>
      <c r="D7" s="280" t="s">
        <v>942</v>
      </c>
      <c r="E7" s="279" t="s">
        <v>17</v>
      </c>
      <c r="F7" s="279" t="s">
        <v>18</v>
      </c>
      <c r="G7" s="279" t="s">
        <v>37</v>
      </c>
      <c r="H7" s="279" t="s">
        <v>943</v>
      </c>
    </row>
    <row r="8" spans="2:8" ht="30">
      <c r="B8" s="281" t="s">
        <v>944</v>
      </c>
      <c r="C8" s="282" t="s">
        <v>1188</v>
      </c>
      <c r="D8" s="282" t="s">
        <v>613</v>
      </c>
      <c r="E8" s="283" t="s">
        <v>1156</v>
      </c>
      <c r="F8" s="283" t="s">
        <v>1157</v>
      </c>
      <c r="G8" s="283" t="s">
        <v>1158</v>
      </c>
      <c r="H8" s="283" t="s">
        <v>1048</v>
      </c>
    </row>
    <row r="9" spans="2:8" ht="30">
      <c r="B9" s="281" t="s">
        <v>944</v>
      </c>
      <c r="C9" s="282" t="s">
        <v>1189</v>
      </c>
      <c r="D9" s="282" t="s">
        <v>613</v>
      </c>
      <c r="E9" s="283" t="s">
        <v>1160</v>
      </c>
      <c r="F9" s="283" t="s">
        <v>1161</v>
      </c>
      <c r="G9" s="283" t="s">
        <v>1162</v>
      </c>
      <c r="H9" s="283" t="s">
        <v>1048</v>
      </c>
    </row>
    <row r="10" spans="2:8" ht="30">
      <c r="B10" s="281" t="s">
        <v>944</v>
      </c>
      <c r="C10" s="282" t="s">
        <v>1190</v>
      </c>
      <c r="D10" s="282" t="s">
        <v>613</v>
      </c>
      <c r="E10" s="283" t="s">
        <v>1060</v>
      </c>
      <c r="F10" s="283" t="s">
        <v>1061</v>
      </c>
      <c r="G10" s="283" t="s">
        <v>1062</v>
      </c>
      <c r="H10" s="283" t="s">
        <v>1048</v>
      </c>
    </row>
    <row r="11" spans="2:8" ht="30">
      <c r="B11" s="281" t="s">
        <v>944</v>
      </c>
      <c r="C11" s="282" t="s">
        <v>1191</v>
      </c>
      <c r="D11" s="282" t="s">
        <v>988</v>
      </c>
      <c r="E11" s="283" t="s">
        <v>985</v>
      </c>
      <c r="F11" s="283" t="s">
        <v>986</v>
      </c>
      <c r="G11" s="283" t="s">
        <v>987</v>
      </c>
      <c r="H11" s="283" t="s">
        <v>1048</v>
      </c>
    </row>
    <row r="12" spans="2:8" ht="30">
      <c r="B12" s="281" t="s">
        <v>944</v>
      </c>
      <c r="C12" s="282" t="s">
        <v>1192</v>
      </c>
      <c r="D12" s="282" t="s">
        <v>613</v>
      </c>
      <c r="E12" s="283" t="s">
        <v>1050</v>
      </c>
      <c r="F12" s="283" t="s">
        <v>1051</v>
      </c>
      <c r="G12" s="283" t="s">
        <v>1052</v>
      </c>
      <c r="H12" s="283" t="s">
        <v>1048</v>
      </c>
    </row>
    <row r="13" spans="2:8" ht="30">
      <c r="B13" s="281" t="s">
        <v>944</v>
      </c>
      <c r="C13" s="282" t="s">
        <v>1193</v>
      </c>
      <c r="D13" s="282" t="s">
        <v>613</v>
      </c>
      <c r="E13" s="283" t="s">
        <v>1067</v>
      </c>
      <c r="F13" s="283" t="s">
        <v>1068</v>
      </c>
      <c r="G13" s="283" t="s">
        <v>1069</v>
      </c>
      <c r="H13" s="283" t="s">
        <v>1048</v>
      </c>
    </row>
    <row r="14" spans="2:8" ht="30">
      <c r="B14" s="281" t="s">
        <v>944</v>
      </c>
      <c r="C14" s="282" t="s">
        <v>1194</v>
      </c>
      <c r="D14" s="282" t="s">
        <v>324</v>
      </c>
      <c r="E14" s="283" t="s">
        <v>570</v>
      </c>
      <c r="F14" s="283" t="s">
        <v>571</v>
      </c>
      <c r="G14" s="283" t="s">
        <v>572</v>
      </c>
      <c r="H14" s="283" t="s">
        <v>1048</v>
      </c>
    </row>
    <row r="15" spans="2:8" ht="30">
      <c r="B15" s="281" t="s">
        <v>944</v>
      </c>
      <c r="C15" s="282" t="s">
        <v>1195</v>
      </c>
      <c r="D15" s="282" t="s">
        <v>613</v>
      </c>
      <c r="E15" s="283" t="s">
        <v>681</v>
      </c>
      <c r="F15" s="283" t="s">
        <v>682</v>
      </c>
      <c r="G15" s="283" t="s">
        <v>683</v>
      </c>
      <c r="H15" s="283" t="s">
        <v>1048</v>
      </c>
    </row>
    <row r="16" spans="2:8" ht="30">
      <c r="B16" s="281" t="s">
        <v>944</v>
      </c>
      <c r="C16" s="282" t="s">
        <v>1196</v>
      </c>
      <c r="D16" s="282" t="s">
        <v>613</v>
      </c>
      <c r="E16" s="283" t="s">
        <v>726</v>
      </c>
      <c r="F16" s="283" t="s">
        <v>727</v>
      </c>
      <c r="G16" s="283" t="s">
        <v>728</v>
      </c>
      <c r="H16" s="283" t="s">
        <v>1048</v>
      </c>
    </row>
    <row r="17" spans="2:8" ht="30">
      <c r="B17" s="281" t="s">
        <v>944</v>
      </c>
      <c r="C17" s="282" t="s">
        <v>1197</v>
      </c>
      <c r="D17" s="282" t="s">
        <v>321</v>
      </c>
      <c r="E17" s="283" t="s">
        <v>996</v>
      </c>
      <c r="F17" s="283" t="s">
        <v>997</v>
      </c>
      <c r="G17" s="283" t="s">
        <v>998</v>
      </c>
      <c r="H17" s="283" t="s">
        <v>1048</v>
      </c>
    </row>
    <row r="18" spans="2:8" ht="30">
      <c r="B18" s="281" t="s">
        <v>944</v>
      </c>
      <c r="C18" s="282" t="s">
        <v>1198</v>
      </c>
      <c r="D18" s="282" t="s">
        <v>321</v>
      </c>
      <c r="E18" s="283" t="s">
        <v>999</v>
      </c>
      <c r="F18" s="283" t="s">
        <v>1000</v>
      </c>
      <c r="G18" s="283" t="s">
        <v>1001</v>
      </c>
      <c r="H18" s="283" t="s">
        <v>1048</v>
      </c>
    </row>
    <row r="19" spans="2:8" ht="30">
      <c r="B19" s="281" t="s">
        <v>944</v>
      </c>
      <c r="C19" s="282" t="s">
        <v>1199</v>
      </c>
      <c r="D19" s="282" t="s">
        <v>317</v>
      </c>
      <c r="E19" s="283" t="s">
        <v>1002</v>
      </c>
      <c r="F19" s="283" t="s">
        <v>1003</v>
      </c>
      <c r="G19" s="283" t="s">
        <v>1004</v>
      </c>
      <c r="H19" s="283" t="s">
        <v>1048</v>
      </c>
    </row>
    <row r="20" spans="2:8" ht="30">
      <c r="B20" s="281" t="s">
        <v>944</v>
      </c>
      <c r="C20" s="282" t="s">
        <v>1200</v>
      </c>
      <c r="D20" s="282" t="s">
        <v>321</v>
      </c>
      <c r="E20" s="283" t="s">
        <v>1005</v>
      </c>
      <c r="F20" s="283" t="s">
        <v>1006</v>
      </c>
      <c r="G20" s="283" t="s">
        <v>1007</v>
      </c>
      <c r="H20" s="283" t="s">
        <v>1048</v>
      </c>
    </row>
    <row r="21" spans="2:8" ht="30">
      <c r="B21" s="281" t="s">
        <v>944</v>
      </c>
      <c r="C21" s="282" t="s">
        <v>1201</v>
      </c>
      <c r="D21" s="282" t="s">
        <v>315</v>
      </c>
      <c r="E21" s="283" t="s">
        <v>1008</v>
      </c>
      <c r="F21" s="283" t="s">
        <v>1009</v>
      </c>
      <c r="G21" s="283" t="s">
        <v>1010</v>
      </c>
      <c r="H21" s="283" t="s">
        <v>1048</v>
      </c>
    </row>
    <row r="22" spans="2:8" ht="30">
      <c r="B22" s="281" t="s">
        <v>944</v>
      </c>
      <c r="C22" s="282" t="s">
        <v>1202</v>
      </c>
      <c r="D22" s="282" t="s">
        <v>315</v>
      </c>
      <c r="E22" s="283" t="s">
        <v>1011</v>
      </c>
      <c r="F22" s="283" t="s">
        <v>1049</v>
      </c>
      <c r="G22" s="283" t="s">
        <v>1063</v>
      </c>
      <c r="H22" s="283" t="s">
        <v>1048</v>
      </c>
    </row>
    <row r="23" spans="2:8" ht="30">
      <c r="B23" s="281" t="s">
        <v>944</v>
      </c>
      <c r="C23" s="282" t="s">
        <v>1203</v>
      </c>
      <c r="D23" s="282" t="s">
        <v>321</v>
      </c>
      <c r="E23" s="283" t="s">
        <v>1012</v>
      </c>
      <c r="F23" s="283" t="s">
        <v>1013</v>
      </c>
      <c r="G23" s="283" t="s">
        <v>1014</v>
      </c>
      <c r="H23" s="283" t="s">
        <v>1048</v>
      </c>
    </row>
    <row r="24" spans="2:8" ht="30">
      <c r="B24" s="281" t="s">
        <v>944</v>
      </c>
      <c r="C24" s="282" t="s">
        <v>1204</v>
      </c>
      <c r="D24" s="282" t="s">
        <v>397</v>
      </c>
      <c r="E24" s="283" t="s">
        <v>1015</v>
      </c>
      <c r="F24" s="283" t="s">
        <v>1016</v>
      </c>
      <c r="G24" s="283" t="s">
        <v>1017</v>
      </c>
      <c r="H24" s="283" t="s">
        <v>1048</v>
      </c>
    </row>
    <row r="25" spans="2:8" ht="30">
      <c r="B25" s="281" t="s">
        <v>944</v>
      </c>
      <c r="C25" s="282" t="s">
        <v>1205</v>
      </c>
      <c r="D25" s="282" t="s">
        <v>397</v>
      </c>
      <c r="E25" s="283" t="s">
        <v>1018</v>
      </c>
      <c r="F25" s="283" t="s">
        <v>1019</v>
      </c>
      <c r="G25" s="283" t="s">
        <v>1020</v>
      </c>
      <c r="H25" s="283" t="s">
        <v>1048</v>
      </c>
    </row>
    <row r="26" spans="2:8" ht="15">
      <c r="B26" s="276"/>
      <c r="C26" s="277"/>
      <c r="D26" s="277"/>
      <c r="E26" s="277"/>
      <c r="F26" s="277"/>
      <c r="G26" s="277"/>
      <c r="H26" s="123"/>
    </row>
    <row r="27" spans="2:8" ht="15">
      <c r="B27" s="79" t="s">
        <v>945</v>
      </c>
      <c r="H27" s="78"/>
    </row>
    <row r="28" spans="2:8" ht="15">
      <c r="B28" s="79" t="s">
        <v>946</v>
      </c>
      <c r="H28" s="78"/>
    </row>
    <row r="29" spans="2:8" ht="15">
      <c r="B29" s="87" t="s">
        <v>947</v>
      </c>
      <c r="C29" s="90"/>
      <c r="D29" s="90"/>
      <c r="E29" s="90"/>
      <c r="F29" s="90"/>
      <c r="G29" s="90"/>
      <c r="H29" s="124"/>
    </row>
  </sheetData>
  <printOptions horizontalCentered="1"/>
  <pageMargins left="0.2" right="0.2" top="0.75" bottom="0.75" header="0.3" footer="0.3"/>
  <pageSetup orientation="landscape" paperSize="1" scale="89"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B4:H42"/>
  <sheetViews>
    <sheetView workbookViewId="0" topLeftCell="A1">
      <selection pane="topLeft" activeCell="B4" sqref="B4:B8"/>
    </sheetView>
  </sheetViews>
  <sheetFormatPr defaultColWidth="11.424285714285714" defaultRowHeight="15"/>
  <cols>
    <col min="2" max="2" width="20.571428571428573" customWidth="1"/>
    <col min="8" max="8" width="26.142857142857142" bestFit="1" customWidth="1"/>
  </cols>
  <sheetData>
    <row r="4" spans="2:2" ht="15">
      <c r="B4" s="207" t="s">
        <v>262</v>
      </c>
    </row>
    <row r="5" spans="2:2" ht="15">
      <c r="B5" t="s">
        <v>157</v>
      </c>
    </row>
    <row r="6" spans="2:2" ht="15">
      <c r="B6" t="s">
        <v>260</v>
      </c>
    </row>
    <row r="7" spans="2:2" ht="15">
      <c r="B7" t="s">
        <v>261</v>
      </c>
    </row>
    <row r="10" spans="8:8" ht="15">
      <c r="H10" s="207" t="s">
        <v>305</v>
      </c>
    </row>
    <row r="11" spans="2:8" ht="15">
      <c r="B11" s="207" t="s">
        <v>263</v>
      </c>
      <c r="H11" t="s">
        <v>273</v>
      </c>
    </row>
    <row r="12" spans="2:8" ht="15">
      <c r="B12" t="s">
        <v>269</v>
      </c>
      <c r="H12" t="s">
        <v>274</v>
      </c>
    </row>
    <row r="13" spans="2:8" ht="15">
      <c r="B13" t="s">
        <v>270</v>
      </c>
      <c r="H13" t="s">
        <v>275</v>
      </c>
    </row>
    <row r="14" spans="2:8" ht="15">
      <c r="B14" t="s">
        <v>271</v>
      </c>
      <c r="H14" t="s">
        <v>276</v>
      </c>
    </row>
    <row r="15" spans="2:8" ht="15">
      <c r="B15" t="s">
        <v>272</v>
      </c>
      <c r="H15" t="s">
        <v>277</v>
      </c>
    </row>
    <row r="16" spans="4:8" ht="15">
      <c r="D16" s="207" t="s">
        <v>306</v>
      </c>
      <c r="H16" t="s">
        <v>278</v>
      </c>
    </row>
    <row r="17" spans="4:8" ht="15">
      <c r="D17">
        <v>2013</v>
      </c>
      <c r="H17" t="s">
        <v>279</v>
      </c>
    </row>
    <row r="18" spans="4:8" ht="15">
      <c r="D18">
        <v>2014</v>
      </c>
      <c r="H18" t="s">
        <v>280</v>
      </c>
    </row>
    <row r="19" spans="4:8" ht="15">
      <c r="D19">
        <v>2015</v>
      </c>
      <c r="H19" t="s">
        <v>281</v>
      </c>
    </row>
    <row r="20" spans="4:8" ht="15">
      <c r="D20">
        <v>2016</v>
      </c>
      <c r="H20" t="s">
        <v>282</v>
      </c>
    </row>
    <row r="21" spans="4:8" ht="15">
      <c r="D21">
        <v>2017</v>
      </c>
      <c r="H21" t="s">
        <v>283</v>
      </c>
    </row>
    <row r="22" spans="4:8" ht="15">
      <c r="D22">
        <v>2018</v>
      </c>
      <c r="H22" t="s">
        <v>284</v>
      </c>
    </row>
    <row r="23" spans="8:8" ht="15">
      <c r="H23" t="s">
        <v>285</v>
      </c>
    </row>
    <row r="24" spans="8:8" ht="15">
      <c r="H24" t="s">
        <v>286</v>
      </c>
    </row>
    <row r="25" spans="8:8" ht="15">
      <c r="H25" t="s">
        <v>287</v>
      </c>
    </row>
    <row r="26" spans="8:8" ht="15">
      <c r="H26" t="s">
        <v>288</v>
      </c>
    </row>
    <row r="27" spans="8:8" ht="15">
      <c r="H27" t="s">
        <v>289</v>
      </c>
    </row>
    <row r="28" spans="8:8" ht="15">
      <c r="H28" t="s">
        <v>290</v>
      </c>
    </row>
    <row r="29" spans="8:8" ht="15">
      <c r="H29" t="s">
        <v>291</v>
      </c>
    </row>
    <row r="30" spans="8:8" ht="15">
      <c r="H30" t="s">
        <v>292</v>
      </c>
    </row>
    <row r="31" spans="8:8" ht="15">
      <c r="H31" t="s">
        <v>293</v>
      </c>
    </row>
    <row r="32" spans="8:8" ht="15">
      <c r="H32" t="s">
        <v>294</v>
      </c>
    </row>
    <row r="33" spans="8:8" ht="15">
      <c r="H33" t="s">
        <v>295</v>
      </c>
    </row>
    <row r="34" spans="8:8" ht="15">
      <c r="H34" t="s">
        <v>296</v>
      </c>
    </row>
    <row r="35" spans="8:8" ht="15">
      <c r="H35" t="s">
        <v>297</v>
      </c>
    </row>
    <row r="36" spans="8:8" ht="15">
      <c r="H36" t="s">
        <v>298</v>
      </c>
    </row>
    <row r="37" spans="8:8" ht="15">
      <c r="H37" t="s">
        <v>299</v>
      </c>
    </row>
    <row r="38" spans="8:8" ht="15">
      <c r="H38" t="s">
        <v>300</v>
      </c>
    </row>
    <row r="39" spans="8:8" ht="15">
      <c r="H39" t="s">
        <v>301</v>
      </c>
    </row>
    <row r="40" spans="8:8" ht="15">
      <c r="H40" t="s">
        <v>302</v>
      </c>
    </row>
    <row r="41" spans="8:8" ht="15">
      <c r="H41" t="s">
        <v>303</v>
      </c>
    </row>
    <row r="42" spans="8:8" ht="15">
      <c r="H42" t="s">
        <v>304</v>
      </c>
    </row>
  </sheetData>
  <pageMargins left="0.7" right="0.7" top="0.75" bottom="0.75" header="0.3" footer="0.3"/>
  <pageSetup orientation="portrait" paperSiz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5" tint="-0.4999699890613556"/>
    <pageSetUpPr fitToPage="1"/>
  </sheetPr>
  <dimension ref="B9:Y26"/>
  <sheetViews>
    <sheetView showGridLines="0" zoomScale="80" zoomScaleNormal="80" zoomScalePageLayoutView="80" workbookViewId="0" topLeftCell="A1"/>
  </sheetViews>
  <sheetFormatPr defaultColWidth="3.5742857142857143" defaultRowHeight="22.15" customHeight="1"/>
  <cols>
    <col min="1" max="1" width="3.5714285714285716" style="1" customWidth="1"/>
    <col min="2" max="2" width="16.571428571428573" style="1" customWidth="1"/>
    <col min="3" max="3" width="17.428571428571427" style="1" customWidth="1"/>
    <col min="4" max="4" width="23.714285714285715" style="1" bestFit="1" customWidth="1"/>
    <col min="5" max="5" width="44.714285714285715" style="1" customWidth="1"/>
    <col min="6" max="6" width="33.42857142857143" style="1" bestFit="1" customWidth="1"/>
    <col min="7" max="7" width="12.142857142857142" style="1" bestFit="1" customWidth="1"/>
    <col min="8" max="8" width="9.571428571428571" style="1" customWidth="1"/>
    <col min="9" max="10" width="7.714285714285714" style="1" customWidth="1"/>
    <col min="11" max="11" width="9.714285714285714" style="1" customWidth="1"/>
    <col min="12" max="12" width="8.571428571428571" style="1" customWidth="1"/>
    <col min="13" max="13" width="11.571428571428571" style="1" customWidth="1"/>
    <col min="14" max="14" width="13.142857142857142" style="1" bestFit="1" customWidth="1"/>
    <col min="15" max="15" width="13.142857142857142" style="1" customWidth="1"/>
    <col min="16" max="16" width="19.142857142857142" style="1" customWidth="1"/>
    <col min="17" max="17" width="18.857142857142858" style="1" customWidth="1"/>
    <col min="18" max="20" width="13.142857142857142" style="1" bestFit="1" customWidth="1"/>
    <col min="21" max="21" width="44.857142857142854" style="1" customWidth="1"/>
    <col min="22" max="22" width="8.857142857142858" style="1" customWidth="1"/>
    <col min="23" max="23" width="33.142857142857146" style="1" bestFit="1" customWidth="1"/>
    <col min="24" max="24" width="31.428571428571427" style="1" bestFit="1" customWidth="1"/>
    <col min="25" max="25" width="16.428571428571427" style="1" bestFit="1" customWidth="1"/>
    <col min="26" max="255" width="11.428571428571429" style="1" customWidth="1"/>
    <col min="256" max="16384" width="3.5714285714285716" style="1"/>
  </cols>
  <sheetData>
    <row r="9" spans="2:25" s="33" customFormat="1" ht="22.15" customHeight="1">
      <c r="B9" s="34" t="s">
        <v>134</v>
      </c>
      <c r="C9" s="35"/>
      <c r="D9" s="35"/>
      <c r="E9" s="35"/>
      <c r="F9" s="35"/>
      <c r="G9" s="35"/>
      <c r="H9" s="35"/>
      <c r="I9" s="35"/>
      <c r="J9" s="35"/>
      <c r="K9" s="35"/>
      <c r="L9" s="35"/>
      <c r="M9" s="35"/>
      <c r="N9" s="35"/>
      <c r="O9" s="35"/>
      <c r="P9" s="35"/>
      <c r="Q9" s="35"/>
      <c r="R9" s="35"/>
      <c r="S9" s="35"/>
      <c r="T9" s="35"/>
      <c r="U9" s="35"/>
      <c r="V9" s="35"/>
      <c r="W9" s="35"/>
      <c r="X9" s="35"/>
      <c r="Y9" s="36"/>
    </row>
    <row r="10" spans="2:25" s="33" customFormat="1" ht="22.15" customHeight="1">
      <c r="B10" s="346" t="str">
        <f>'Caratula Resumen'!D22</f>
        <v>Fondo de Aportaciones para la Educación Tecnológica y de Adultos/Colegio Nacional de Educación Profesional Técnica (FAETA/CONALEP)</v>
      </c>
      <c r="C10" s="347"/>
      <c r="D10" s="347"/>
      <c r="E10" s="347"/>
      <c r="F10" s="347"/>
      <c r="G10" s="347"/>
      <c r="H10" s="347"/>
      <c r="I10" s="208"/>
      <c r="J10" s="37"/>
      <c r="K10" s="37"/>
      <c r="L10" s="37"/>
      <c r="M10" s="37"/>
      <c r="N10" s="37"/>
      <c r="O10" s="37"/>
      <c r="P10" s="37"/>
      <c r="Q10" s="37"/>
      <c r="R10" s="37"/>
      <c r="S10" s="37"/>
      <c r="T10" s="37"/>
      <c r="U10" s="37"/>
      <c r="V10" s="37"/>
      <c r="W10" s="206"/>
      <c r="X10" s="219" t="str">
        <f>'Caratula Resumen'!D23</f>
        <v>4°. Trimestre</v>
      </c>
      <c r="Y10" s="38"/>
    </row>
    <row r="11" spans="2:25" ht="22.15" customHeight="1">
      <c r="B11" s="30"/>
      <c r="C11" s="31"/>
      <c r="D11" s="31"/>
      <c r="E11" s="31"/>
      <c r="F11" s="31"/>
      <c r="G11" s="31"/>
      <c r="H11" s="31"/>
      <c r="I11" s="31"/>
      <c r="J11" s="31"/>
      <c r="K11" s="31"/>
      <c r="L11" s="31"/>
      <c r="M11" s="31"/>
      <c r="N11" s="31"/>
      <c r="O11" s="31"/>
      <c r="P11" s="31"/>
      <c r="Q11" s="31"/>
      <c r="R11" s="31"/>
      <c r="S11" s="31"/>
      <c r="T11" s="31"/>
      <c r="U11" s="31"/>
      <c r="V11" s="31"/>
      <c r="W11" s="31"/>
      <c r="X11" s="31"/>
      <c r="Y11" s="32"/>
    </row>
    <row r="12" spans="2:12" ht="8.45" customHeight="1">
      <c r="B12" s="4"/>
      <c r="C12" s="7"/>
      <c r="D12" s="7"/>
      <c r="E12" s="7"/>
      <c r="F12" s="7"/>
      <c r="G12" s="7"/>
      <c r="H12" s="7"/>
      <c r="I12" s="7"/>
      <c r="J12" s="7"/>
      <c r="K12" s="4"/>
      <c r="L12" s="4"/>
    </row>
    <row r="13" spans="2:25" s="68" customFormat="1" ht="74.25" customHeight="1">
      <c r="B13" s="349" t="s">
        <v>0</v>
      </c>
      <c r="C13" s="349" t="s">
        <v>44</v>
      </c>
      <c r="D13" s="349" t="s">
        <v>18</v>
      </c>
      <c r="E13" s="349" t="s">
        <v>37</v>
      </c>
      <c r="F13" s="349" t="s">
        <v>45</v>
      </c>
      <c r="G13" s="348" t="s">
        <v>36</v>
      </c>
      <c r="H13" s="348"/>
      <c r="I13" s="348"/>
      <c r="J13" s="348"/>
      <c r="K13" s="348"/>
      <c r="L13" s="348"/>
      <c r="M13" s="348"/>
      <c r="N13" s="349" t="s">
        <v>46</v>
      </c>
      <c r="O13" s="349"/>
      <c r="P13" s="349" t="s">
        <v>42</v>
      </c>
      <c r="Q13" s="349" t="s">
        <v>43</v>
      </c>
      <c r="R13" s="349" t="s">
        <v>47</v>
      </c>
      <c r="S13" s="349" t="s">
        <v>48</v>
      </c>
      <c r="T13" s="349"/>
      <c r="U13" s="349" t="s">
        <v>49</v>
      </c>
      <c r="V13" s="349" t="s">
        <v>50</v>
      </c>
      <c r="W13" s="349" t="s">
        <v>51</v>
      </c>
      <c r="X13" s="349" t="s">
        <v>52</v>
      </c>
      <c r="Y13" s="349" t="s">
        <v>53</v>
      </c>
    </row>
    <row r="14" spans="2:25" s="68" customFormat="1" ht="22.15" customHeight="1" hidden="1">
      <c r="B14" s="349"/>
      <c r="C14" s="349"/>
      <c r="D14" s="349"/>
      <c r="E14" s="349"/>
      <c r="F14" s="349"/>
      <c r="G14" s="155" t="s">
        <v>33</v>
      </c>
      <c r="H14" s="155" t="s">
        <v>32</v>
      </c>
      <c r="I14" s="155" t="s">
        <v>31</v>
      </c>
      <c r="J14" s="155" t="s">
        <v>30</v>
      </c>
      <c r="K14" s="155" t="s">
        <v>29</v>
      </c>
      <c r="L14" s="157" t="s">
        <v>54</v>
      </c>
      <c r="M14" s="155" t="s">
        <v>55</v>
      </c>
      <c r="N14" s="155" t="s">
        <v>56</v>
      </c>
      <c r="O14" s="155" t="s">
        <v>57</v>
      </c>
      <c r="P14" s="349"/>
      <c r="Q14" s="349"/>
      <c r="R14" s="349"/>
      <c r="S14" s="155" t="s">
        <v>58</v>
      </c>
      <c r="T14" s="155" t="s">
        <v>38</v>
      </c>
      <c r="U14" s="349"/>
      <c r="V14" s="349"/>
      <c r="W14" s="349"/>
      <c r="X14" s="349"/>
      <c r="Y14" s="349"/>
    </row>
    <row r="15" ht="22.15" customHeight="1" hidden="1"/>
    <row r="16" spans="2:25" ht="22.15" customHeight="1" hidden="1">
      <c r="B16" s="163" t="s">
        <v>0</v>
      </c>
      <c r="C16" s="163" t="s">
        <v>44</v>
      </c>
      <c r="D16" s="163" t="s">
        <v>18</v>
      </c>
      <c r="E16" s="163" t="s">
        <v>37</v>
      </c>
      <c r="F16" s="163" t="s">
        <v>45</v>
      </c>
      <c r="G16" s="155" t="s">
        <v>33</v>
      </c>
      <c r="H16" s="155" t="s">
        <v>32</v>
      </c>
      <c r="I16" s="155" t="s">
        <v>31</v>
      </c>
      <c r="J16" s="155" t="s">
        <v>30</v>
      </c>
      <c r="K16" s="155" t="s">
        <v>29</v>
      </c>
      <c r="L16" s="155" t="s">
        <v>54</v>
      </c>
      <c r="M16" s="155" t="s">
        <v>55</v>
      </c>
      <c r="N16" s="155" t="s">
        <v>211</v>
      </c>
      <c r="O16" s="155" t="s">
        <v>212</v>
      </c>
      <c r="P16" s="163" t="s">
        <v>42</v>
      </c>
      <c r="Q16" s="163" t="s">
        <v>43</v>
      </c>
      <c r="R16" s="163" t="s">
        <v>47</v>
      </c>
      <c r="S16" s="155" t="s">
        <v>58</v>
      </c>
      <c r="T16" s="155" t="s">
        <v>38</v>
      </c>
      <c r="U16" s="163" t="s">
        <v>49</v>
      </c>
      <c r="V16" s="163" t="s">
        <v>50</v>
      </c>
      <c r="W16" s="163" t="s">
        <v>51</v>
      </c>
      <c r="X16" s="163" t="s">
        <v>52</v>
      </c>
      <c r="Y16" s="163" t="s">
        <v>53</v>
      </c>
    </row>
    <row r="17" spans="2:25" ht="22.15" customHeight="1">
      <c r="B17" s="285" t="s">
        <v>411</v>
      </c>
      <c r="C17" s="285" t="s">
        <v>962</v>
      </c>
      <c r="D17" s="285" t="s">
        <v>550</v>
      </c>
      <c r="E17" s="285" t="s">
        <v>551</v>
      </c>
      <c r="F17" s="285" t="s">
        <v>1133</v>
      </c>
      <c r="G17" s="285" t="s">
        <v>1089</v>
      </c>
      <c r="H17" s="285" t="s">
        <v>415</v>
      </c>
      <c r="I17" s="285" t="s">
        <v>313</v>
      </c>
      <c r="J17" s="285" t="s">
        <v>314</v>
      </c>
      <c r="K17" s="285" t="s">
        <v>315</v>
      </c>
      <c r="L17" s="285" t="s">
        <v>356</v>
      </c>
      <c r="M17" s="285" t="s">
        <v>552</v>
      </c>
      <c r="N17" s="285" t="s">
        <v>1134</v>
      </c>
      <c r="O17" s="285" t="s">
        <v>1135</v>
      </c>
      <c r="P17" s="285">
        <v>49552.480000000003</v>
      </c>
      <c r="Q17" s="285">
        <v>5539.1400000000003</v>
      </c>
      <c r="R17" s="285" t="s">
        <v>417</v>
      </c>
      <c r="S17" s="285" t="s">
        <v>417</v>
      </c>
      <c r="T17" s="285" t="s">
        <v>1136</v>
      </c>
      <c r="U17" s="285" t="s">
        <v>1137</v>
      </c>
      <c r="V17" s="285" t="s">
        <v>1138</v>
      </c>
      <c r="W17" s="285" t="s">
        <v>1139</v>
      </c>
      <c r="X17" s="285" t="s">
        <v>1140</v>
      </c>
      <c r="Y17" s="285" t="s">
        <v>1141</v>
      </c>
    </row>
    <row r="18" spans="2:25" ht="22.15" customHeight="1">
      <c r="B18" s="285" t="s">
        <v>411</v>
      </c>
      <c r="C18" s="285" t="s">
        <v>975</v>
      </c>
      <c r="D18" s="285" t="s">
        <v>678</v>
      </c>
      <c r="E18" s="285" t="s">
        <v>679</v>
      </c>
      <c r="F18" s="285" t="s">
        <v>1142</v>
      </c>
      <c r="G18" s="285" t="s">
        <v>1089</v>
      </c>
      <c r="H18" s="285" t="s">
        <v>415</v>
      </c>
      <c r="I18" s="285" t="s">
        <v>313</v>
      </c>
      <c r="J18" s="285" t="s">
        <v>314</v>
      </c>
      <c r="K18" s="285" t="s">
        <v>613</v>
      </c>
      <c r="L18" s="285" t="s">
        <v>356</v>
      </c>
      <c r="M18" s="285" t="s">
        <v>680</v>
      </c>
      <c r="N18" s="285" t="s">
        <v>1143</v>
      </c>
      <c r="O18" s="285" t="s">
        <v>1144</v>
      </c>
      <c r="P18" s="285">
        <v>26025.849999999999</v>
      </c>
      <c r="Q18" s="285">
        <v>90957.039999999994</v>
      </c>
      <c r="R18" s="285" t="s">
        <v>434</v>
      </c>
      <c r="S18" s="285" t="s">
        <v>434</v>
      </c>
      <c r="T18" s="285" t="s">
        <v>1136</v>
      </c>
      <c r="U18" s="285" t="s">
        <v>1145</v>
      </c>
      <c r="V18" s="285" t="s">
        <v>1138</v>
      </c>
      <c r="W18" s="285" t="s">
        <v>1146</v>
      </c>
      <c r="X18" s="285" t="s">
        <v>1147</v>
      </c>
      <c r="Y18" s="285" t="s">
        <v>1148</v>
      </c>
    </row>
    <row r="19" spans="2:25" ht="22.15" customHeight="1">
      <c r="B19" s="285" t="s">
        <v>411</v>
      </c>
      <c r="C19" s="285" t="s">
        <v>779</v>
      </c>
      <c r="D19" s="285" t="s">
        <v>780</v>
      </c>
      <c r="E19" s="285" t="s">
        <v>781</v>
      </c>
      <c r="F19" s="285" t="s">
        <v>1149</v>
      </c>
      <c r="G19" s="285" t="s">
        <v>1089</v>
      </c>
      <c r="H19" s="285" t="s">
        <v>415</v>
      </c>
      <c r="I19" s="285" t="s">
        <v>313</v>
      </c>
      <c r="J19" s="285" t="s">
        <v>314</v>
      </c>
      <c r="K19" s="285" t="s">
        <v>613</v>
      </c>
      <c r="L19" s="285" t="s">
        <v>356</v>
      </c>
      <c r="M19" s="285" t="s">
        <v>782</v>
      </c>
      <c r="N19" s="285" t="s">
        <v>1150</v>
      </c>
      <c r="O19" s="285" t="s">
        <v>1151</v>
      </c>
      <c r="P19" s="285">
        <v>38012.900000000001</v>
      </c>
      <c r="Q19" s="285">
        <v>89793.699999999997</v>
      </c>
      <c r="R19" s="285" t="s">
        <v>417</v>
      </c>
      <c r="S19" s="285" t="s">
        <v>417</v>
      </c>
      <c r="T19" s="285" t="s">
        <v>1136</v>
      </c>
      <c r="U19" s="285" t="s">
        <v>1137</v>
      </c>
      <c r="V19" s="285" t="s">
        <v>1138</v>
      </c>
      <c r="W19" s="285" t="s">
        <v>1152</v>
      </c>
      <c r="X19" s="285" t="s">
        <v>1140</v>
      </c>
      <c r="Y19" s="285" t="s">
        <v>1153</v>
      </c>
    </row>
    <row r="20" spans="2:25" ht="22.15" customHeight="1">
      <c r="B20" s="76" t="s">
        <v>136</v>
      </c>
      <c r="C20" s="218">
        <f>COUNTA(Tabla1[CURP])</f>
        <v>3</v>
      </c>
      <c r="D20" s="67"/>
      <c r="E20" s="67"/>
      <c r="F20" s="67"/>
      <c r="G20" s="67"/>
      <c r="H20" s="67"/>
      <c r="I20" s="75"/>
      <c r="J20" s="67"/>
      <c r="K20" s="67" t="s">
        <v>137</v>
      </c>
      <c r="L20" s="75"/>
      <c r="M20" s="212">
        <f>C20</f>
        <v>3</v>
      </c>
      <c r="N20" s="351" t="s">
        <v>195</v>
      </c>
      <c r="O20" s="351"/>
      <c r="P20" s="84">
        <f>SUBTOTAL(109,Tabla1[Percepciones pagadas en el Periodo de Comisión con Presupuesto Federal*])</f>
        <v>113591.23000000001</v>
      </c>
      <c r="Q20" s="75"/>
      <c r="R20" s="75"/>
      <c r="S20" s="75"/>
      <c r="T20" s="75"/>
      <c r="U20" s="75"/>
      <c r="V20" s="75"/>
      <c r="W20" s="75"/>
      <c r="X20" s="75"/>
      <c r="Y20" s="77"/>
    </row>
    <row r="21" spans="2:25" ht="22.15" customHeight="1">
      <c r="B21" s="55"/>
      <c r="C21" s="40"/>
      <c r="D21" s="40"/>
      <c r="E21" s="40"/>
      <c r="F21" s="40"/>
      <c r="G21" s="40"/>
      <c r="H21" s="40"/>
      <c r="I21" s="40"/>
      <c r="J21" s="40"/>
      <c r="K21" s="65"/>
      <c r="L21" s="42"/>
      <c r="M21" s="42"/>
      <c r="N21" s="42"/>
      <c r="O21" s="42"/>
      <c r="P21" s="42"/>
      <c r="Q21" s="42"/>
      <c r="R21" s="42"/>
      <c r="S21" s="42"/>
      <c r="T21" s="42"/>
      <c r="U21" s="42"/>
      <c r="V21" s="42"/>
      <c r="W21" s="42"/>
      <c r="X21" s="42"/>
      <c r="Y21" s="54"/>
    </row>
    <row r="22" spans="2:25" ht="22.15" customHeight="1">
      <c r="B22" s="55"/>
      <c r="C22" s="40"/>
      <c r="D22" s="40"/>
      <c r="E22" s="40"/>
      <c r="F22" s="40"/>
      <c r="G22" s="40"/>
      <c r="H22" s="40"/>
      <c r="I22" s="40"/>
      <c r="J22" s="40"/>
      <c r="K22" s="65"/>
      <c r="L22" s="42"/>
      <c r="M22" s="350" t="s">
        <v>196</v>
      </c>
      <c r="N22" s="350"/>
      <c r="O22" s="350"/>
      <c r="P22" s="42"/>
      <c r="Q22" s="84">
        <f>SUM(Q17:Q21)</f>
        <v>186289.88</v>
      </c>
      <c r="R22" s="42"/>
      <c r="S22" s="42"/>
      <c r="T22" s="42"/>
      <c r="U22" s="42"/>
      <c r="V22" s="42"/>
      <c r="W22" s="42"/>
      <c r="X22" s="42"/>
      <c r="Y22" s="54"/>
    </row>
    <row r="23" spans="2:25" ht="22.15" customHeight="1">
      <c r="B23" s="56"/>
      <c r="C23" s="57"/>
      <c r="D23" s="57"/>
      <c r="E23" s="189"/>
      <c r="F23" s="57"/>
      <c r="G23" s="57"/>
      <c r="H23" s="57"/>
      <c r="I23" s="57"/>
      <c r="J23" s="57"/>
      <c r="K23" s="57"/>
      <c r="L23" s="57"/>
      <c r="M23" s="57"/>
      <c r="N23" s="57"/>
      <c r="O23" s="57"/>
      <c r="P23" s="57"/>
      <c r="Q23" s="57"/>
      <c r="R23" s="57"/>
      <c r="S23" s="57"/>
      <c r="T23" s="57"/>
      <c r="U23" s="57"/>
      <c r="V23" s="57"/>
      <c r="W23" s="57"/>
      <c r="X23" s="57"/>
      <c r="Y23" s="58"/>
    </row>
    <row r="24" spans="2:25" ht="22.15" customHeight="1">
      <c r="B24" s="40" t="s">
        <v>166</v>
      </c>
      <c r="C24" s="42"/>
      <c r="D24" s="42"/>
      <c r="E24" s="42"/>
      <c r="F24" s="42"/>
      <c r="G24" s="42"/>
      <c r="H24" s="42"/>
      <c r="I24" s="42"/>
      <c r="J24" s="42"/>
      <c r="K24" s="42"/>
      <c r="L24" s="42"/>
      <c r="M24" s="42"/>
      <c r="N24" s="42"/>
      <c r="O24" s="42"/>
      <c r="P24" s="42"/>
      <c r="Q24" s="42"/>
      <c r="R24" s="42"/>
      <c r="S24" s="42"/>
      <c r="T24" s="42"/>
      <c r="U24" s="42"/>
      <c r="V24" s="42"/>
      <c r="W24" s="42"/>
      <c r="X24" s="42"/>
      <c r="Y24" s="42"/>
    </row>
    <row r="25" spans="2:25" ht="22.15" customHeight="1">
      <c r="B25" s="40" t="s">
        <v>167</v>
      </c>
      <c r="C25" s="42"/>
      <c r="D25" s="42"/>
      <c r="E25" s="41"/>
      <c r="F25" s="65"/>
      <c r="G25" s="42"/>
      <c r="H25" s="42"/>
      <c r="I25" s="42"/>
      <c r="J25" s="42"/>
      <c r="K25" s="42"/>
      <c r="L25" s="42"/>
      <c r="M25" s="42"/>
      <c r="N25" s="42"/>
      <c r="O25" s="42"/>
      <c r="P25" s="42"/>
      <c r="Q25" s="42"/>
      <c r="R25" s="42"/>
      <c r="S25" s="42"/>
      <c r="T25" s="42"/>
      <c r="U25" s="42"/>
      <c r="V25" s="42"/>
      <c r="W25" s="42"/>
      <c r="X25" s="42"/>
      <c r="Y25" s="42"/>
    </row>
    <row r="26" spans="2:25" ht="22.15" customHeight="1">
      <c r="B26" s="42"/>
      <c r="C26" s="42"/>
      <c r="D26" s="42"/>
      <c r="E26" s="42"/>
      <c r="F26" s="178"/>
      <c r="G26" s="42"/>
      <c r="H26" s="42"/>
      <c r="I26" s="42"/>
      <c r="J26" s="42"/>
      <c r="K26" s="42"/>
      <c r="L26" s="42"/>
      <c r="M26" s="42"/>
      <c r="N26" s="42"/>
      <c r="O26" s="42"/>
      <c r="P26" s="42"/>
      <c r="Q26" s="42"/>
      <c r="R26" s="42"/>
      <c r="S26" s="42"/>
      <c r="T26" s="42"/>
      <c r="U26" s="42"/>
      <c r="V26" s="42"/>
      <c r="W26" s="42"/>
      <c r="X26" s="42"/>
      <c r="Y26" s="42"/>
    </row>
  </sheetData>
  <sheetProtection sort="0"/>
  <mergeCells count="19">
    <mergeCell ref="M22:O22"/>
    <mergeCell ref="Y13:Y14"/>
    <mergeCell ref="N13:O13"/>
    <mergeCell ref="P13:P14"/>
    <mergeCell ref="Q13:Q14"/>
    <mergeCell ref="R13:R14"/>
    <mergeCell ref="S13:T13"/>
    <mergeCell ref="U13:U14"/>
    <mergeCell ref="N20:O20"/>
    <mergeCell ref="V13:V14"/>
    <mergeCell ref="W13:W14"/>
    <mergeCell ref="X13:X14"/>
    <mergeCell ref="B10:H10"/>
    <mergeCell ref="G13:M13"/>
    <mergeCell ref="B13:B14"/>
    <mergeCell ref="C13:C14"/>
    <mergeCell ref="D13:D14"/>
    <mergeCell ref="E13:E14"/>
    <mergeCell ref="F13:F14"/>
  </mergeCells>
  <dataValidations count="1">
    <dataValidation allowBlank="1" showInputMessage="1" showErrorMessage="1" sqref="W10"/>
  </dataValidations>
  <printOptions horizontalCentered="1"/>
  <pageMargins left="0.2362204724409449" right="0.2362204724409449" top="0.15748031496062992" bottom="1.1811023622047245" header="0" footer="0"/>
  <pageSetup fitToHeight="0" orientation="landscape" paperSize="14" scale="35" r:id="rId6"/>
  <headerFooter>
    <oddFooter>&amp;L&amp;G&amp;C&amp;D&amp;R&amp;P de &amp;N</oddFooter>
  </headerFooter>
  <drawing r:id="rId3"/>
  <legacyDrawing r:id="rId4"/>
  <legacyDrawingHF r:id="rId5"/>
  <tableParts>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5" tint="-0.24997000396251678"/>
    <pageSetUpPr fitToPage="1"/>
  </sheetPr>
  <dimension ref="B9:U23"/>
  <sheetViews>
    <sheetView showGridLines="0" zoomScale="67" zoomScaleNormal="67" zoomScalePageLayoutView="25" workbookViewId="0" topLeftCell="A1"/>
  </sheetViews>
  <sheetFormatPr defaultColWidth="11.424285714285714" defaultRowHeight="14.25"/>
  <cols>
    <col min="1" max="1" width="3.5714285714285716" style="19" customWidth="1"/>
    <col min="2" max="2" width="16.571428571428573" style="19" customWidth="1"/>
    <col min="3" max="3" width="17.714285714285715" style="19" bestFit="1" customWidth="1"/>
    <col min="4" max="4" width="25.714285714285715" style="19" customWidth="1"/>
    <col min="5" max="5" width="48.57142857142857" style="19" customWidth="1"/>
    <col min="6" max="6" width="37" style="19" bestFit="1" customWidth="1"/>
    <col min="7" max="7" width="11.857142857142858" style="19" customWidth="1"/>
    <col min="8" max="8" width="6.714285714285714" style="19" customWidth="1"/>
    <col min="9" max="9" width="6.857142857142857" style="19" customWidth="1"/>
    <col min="10" max="10" width="6.714285714285714" style="19" customWidth="1"/>
    <col min="11" max="11" width="11" style="19" customWidth="1"/>
    <col min="12" max="13" width="8.857142857142858" style="19" customWidth="1"/>
    <col min="14" max="15" width="11.285714285714286" style="19" customWidth="1"/>
    <col min="16" max="16" width="15.428571428571429" style="19" customWidth="1"/>
    <col min="17" max="18" width="14.857142857142858" style="19" customWidth="1"/>
    <col min="19" max="19" width="5.571428571428571" style="19" customWidth="1"/>
    <col min="20" max="20" width="13.142857142857142" style="19" bestFit="1" customWidth="1"/>
    <col min="21" max="21" width="40" style="19" bestFit="1" customWidth="1"/>
    <col min="22" max="248" width="11.428571428571429" style="19" customWidth="1"/>
    <col min="249" max="249" width="3.5714285714285716" style="19" customWidth="1"/>
    <col min="250" max="250" width="4.571428571428571" style="19" customWidth="1"/>
    <col min="251" max="252" width="16.571428571428573" style="19" customWidth="1"/>
    <col min="253" max="253" width="34.42857142857143" style="19" customWidth="1"/>
    <col min="254" max="16384" width="11.428571428571429" style="19"/>
  </cols>
  <sheetData>
    <row r="1" ht="15" customHeight="1"/>
    <row r="2" ht="15" customHeight="1"/>
    <row r="3" ht="15" customHeight="1"/>
    <row r="4" ht="15" customHeight="1"/>
    <row r="5" ht="15" customHeight="1"/>
    <row r="6" ht="15" customHeight="1"/>
    <row r="7" ht="15" customHeight="1"/>
    <row r="8" ht="15" customHeight="1"/>
    <row r="9" spans="2:21" s="33" customFormat="1" ht="18.75">
      <c r="B9" s="34" t="s">
        <v>138</v>
      </c>
      <c r="C9" s="35"/>
      <c r="D9" s="35"/>
      <c r="E9" s="35"/>
      <c r="F9" s="35"/>
      <c r="G9" s="35"/>
      <c r="H9" s="35"/>
      <c r="I9" s="35"/>
      <c r="J9" s="35"/>
      <c r="K9" s="35"/>
      <c r="L9" s="35"/>
      <c r="M9" s="35"/>
      <c r="N9" s="35"/>
      <c r="O9" s="35"/>
      <c r="P9" s="35"/>
      <c r="Q9" s="35"/>
      <c r="R9" s="35"/>
      <c r="S9" s="35"/>
      <c r="T9" s="35"/>
      <c r="U9" s="36"/>
    </row>
    <row r="10" spans="2:21" s="33" customFormat="1" ht="17.1" customHeight="1">
      <c r="B10" s="352" t="str">
        <f>'Caratula Resumen'!D22</f>
        <v>Fondo de Aportaciones para la Educación Tecnológica y de Adultos/Colegio Nacional de Educación Profesional Técnica (FAETA/CONALEP)</v>
      </c>
      <c r="C10" s="353"/>
      <c r="D10" s="353"/>
      <c r="E10" s="353"/>
      <c r="F10" s="353"/>
      <c r="G10" s="353"/>
      <c r="H10" s="37"/>
      <c r="I10" s="37"/>
      <c r="J10" s="37"/>
      <c r="K10" s="37"/>
      <c r="L10" s="37"/>
      <c r="M10" s="37"/>
      <c r="N10" s="37"/>
      <c r="O10" s="37"/>
      <c r="P10" s="37"/>
      <c r="Q10" s="37"/>
      <c r="R10" s="37"/>
      <c r="S10" s="37"/>
      <c r="T10" s="206"/>
      <c r="U10" s="38" t="str">
        <f>'Caratula Resumen'!D23</f>
        <v>4°. Trimestre</v>
      </c>
    </row>
    <row r="11" spans="2:21" s="1" customFormat="1" ht="28.5" customHeight="1">
      <c r="B11" s="30"/>
      <c r="C11" s="31"/>
      <c r="D11" s="31"/>
      <c r="E11" s="31"/>
      <c r="F11" s="31"/>
      <c r="G11" s="31"/>
      <c r="H11" s="31"/>
      <c r="I11" s="31"/>
      <c r="J11" s="31"/>
      <c r="K11" s="31"/>
      <c r="L11" s="31"/>
      <c r="M11" s="31"/>
      <c r="N11" s="31"/>
      <c r="O11" s="31"/>
      <c r="P11" s="31"/>
      <c r="Q11" s="31"/>
      <c r="R11" s="31"/>
      <c r="S11" s="31"/>
      <c r="T11" s="31"/>
      <c r="U11" s="39"/>
    </row>
    <row r="12" spans="2:16" ht="5.1" customHeight="1">
      <c r="B12" s="20"/>
      <c r="C12" s="20"/>
      <c r="D12" s="21"/>
      <c r="E12" s="21"/>
      <c r="F12" s="21"/>
      <c r="G12" s="21"/>
      <c r="H12" s="21"/>
      <c r="I12" s="21"/>
      <c r="J12" s="21"/>
      <c r="K12" s="21"/>
      <c r="L12" s="21"/>
      <c r="M12" s="21"/>
      <c r="N12" s="22"/>
      <c r="O12" s="22"/>
      <c r="P12" s="22"/>
    </row>
    <row r="13" spans="2:21" s="23" customFormat="1" ht="14.25" customHeight="1">
      <c r="B13" s="349" t="s">
        <v>0</v>
      </c>
      <c r="C13" s="349" t="s">
        <v>44</v>
      </c>
      <c r="D13" s="349" t="s">
        <v>18</v>
      </c>
      <c r="E13" s="349" t="s">
        <v>59</v>
      </c>
      <c r="F13" s="349" t="s">
        <v>45</v>
      </c>
      <c r="G13" s="348" t="s">
        <v>36</v>
      </c>
      <c r="H13" s="348"/>
      <c r="I13" s="348"/>
      <c r="J13" s="348"/>
      <c r="K13" s="348"/>
      <c r="L13" s="348"/>
      <c r="M13" s="348"/>
      <c r="N13" s="349" t="s">
        <v>65</v>
      </c>
      <c r="O13" s="349"/>
      <c r="P13" s="349" t="s">
        <v>108</v>
      </c>
      <c r="Q13" s="349" t="s">
        <v>109</v>
      </c>
      <c r="R13" s="349" t="s">
        <v>47</v>
      </c>
      <c r="S13" s="354" t="s">
        <v>110</v>
      </c>
      <c r="T13" s="355"/>
      <c r="U13" s="349" t="s">
        <v>111</v>
      </c>
    </row>
    <row r="14" spans="2:21" s="23" customFormat="1" ht="78.75" customHeight="1">
      <c r="B14" s="349"/>
      <c r="C14" s="349"/>
      <c r="D14" s="349"/>
      <c r="E14" s="349"/>
      <c r="F14" s="349"/>
      <c r="G14" s="155" t="s">
        <v>33</v>
      </c>
      <c r="H14" s="155" t="s">
        <v>32</v>
      </c>
      <c r="I14" s="155" t="s">
        <v>31</v>
      </c>
      <c r="J14" s="155" t="s">
        <v>30</v>
      </c>
      <c r="K14" s="155" t="s">
        <v>29</v>
      </c>
      <c r="L14" s="157" t="s">
        <v>54</v>
      </c>
      <c r="M14" s="155" t="s">
        <v>55</v>
      </c>
      <c r="N14" s="155" t="s">
        <v>56</v>
      </c>
      <c r="O14" s="155" t="s">
        <v>57</v>
      </c>
      <c r="P14" s="349"/>
      <c r="Q14" s="349"/>
      <c r="R14" s="349"/>
      <c r="S14" s="155" t="s">
        <v>58</v>
      </c>
      <c r="T14" s="157" t="s">
        <v>112</v>
      </c>
      <c r="U14" s="349"/>
    </row>
    <row r="15" spans="2:19" s="25" customFormat="1" ht="5.1" customHeight="1">
      <c r="B15" s="24"/>
      <c r="C15" s="24"/>
      <c r="D15" s="24"/>
      <c r="E15" s="24"/>
      <c r="G15" s="24"/>
      <c r="H15" s="24"/>
      <c r="I15" s="24"/>
      <c r="J15" s="24"/>
      <c r="K15" s="24"/>
      <c r="L15" s="24"/>
      <c r="M15" s="24"/>
      <c r="R15" s="24"/>
      <c r="S15" s="26"/>
    </row>
    <row r="16" spans="2:21" s="1" customFormat="1" ht="76.5" customHeight="1" hidden="1">
      <c r="B16" s="163" t="s">
        <v>0</v>
      </c>
      <c r="C16" s="163" t="s">
        <v>44</v>
      </c>
      <c r="D16" s="163" t="s">
        <v>18</v>
      </c>
      <c r="E16" s="163" t="s">
        <v>59</v>
      </c>
      <c r="F16" s="163" t="s">
        <v>45</v>
      </c>
      <c r="G16" s="155" t="s">
        <v>33</v>
      </c>
      <c r="H16" s="155" t="s">
        <v>32</v>
      </c>
      <c r="I16" s="155" t="s">
        <v>31</v>
      </c>
      <c r="J16" s="155" t="s">
        <v>30</v>
      </c>
      <c r="K16" s="155" t="s">
        <v>29</v>
      </c>
      <c r="L16" s="155" t="s">
        <v>54</v>
      </c>
      <c r="M16" s="155" t="s">
        <v>55</v>
      </c>
      <c r="N16" s="155" t="s">
        <v>213</v>
      </c>
      <c r="O16" s="155" t="s">
        <v>214</v>
      </c>
      <c r="P16" s="163" t="s">
        <v>108</v>
      </c>
      <c r="Q16" s="163" t="s">
        <v>109</v>
      </c>
      <c r="R16" s="163" t="s">
        <v>47</v>
      </c>
      <c r="S16" s="155" t="s">
        <v>215</v>
      </c>
      <c r="T16" s="155" t="s">
        <v>216</v>
      </c>
      <c r="U16" s="163" t="s">
        <v>111</v>
      </c>
    </row>
    <row r="17" spans="2:21" ht="66.75" customHeight="1">
      <c r="B17" s="215"/>
      <c r="C17" s="220"/>
      <c r="D17" s="220"/>
      <c r="E17" s="221"/>
      <c r="F17" s="220"/>
      <c r="G17" s="197"/>
      <c r="H17" s="198"/>
      <c r="I17" s="197"/>
      <c r="J17" s="197"/>
      <c r="K17" s="231"/>
      <c r="L17" s="199"/>
      <c r="M17" s="197"/>
      <c r="N17" s="224"/>
      <c r="O17" s="224"/>
      <c r="P17" s="222"/>
      <c r="Q17" s="223"/>
      <c r="R17" s="220"/>
      <c r="S17" s="224"/>
      <c r="T17" s="224"/>
      <c r="U17" s="221"/>
    </row>
    <row r="18" spans="2:21" ht="15">
      <c r="B18" s="80" t="s">
        <v>136</v>
      </c>
      <c r="C18" s="212">
        <f>COUNTA(Tabla3[R.F.C.])</f>
        <v>0</v>
      </c>
      <c r="D18" s="43"/>
      <c r="E18" s="43"/>
      <c r="F18" s="43"/>
      <c r="G18" s="43"/>
      <c r="H18" s="43"/>
      <c r="I18" s="43"/>
      <c r="J18" s="75"/>
      <c r="K18" s="43" t="s">
        <v>137</v>
      </c>
      <c r="L18" s="75"/>
      <c r="M18" s="191">
        <f>COUNTA(Tabla3[Número de Plaza])</f>
        <v>0</v>
      </c>
      <c r="N18" s="351" t="s">
        <v>195</v>
      </c>
      <c r="O18" s="351"/>
      <c r="P18" s="192">
        <f>SUBTOTAL(109,Tabla3[Percepciones pagadas en el Periodo de la Licencia con Presupuesto Federal*])</f>
        <v>0</v>
      </c>
      <c r="Q18" s="68"/>
      <c r="R18" s="68"/>
      <c r="S18" s="68"/>
      <c r="T18" s="68"/>
      <c r="U18" s="81"/>
    </row>
    <row r="19" spans="2:21" ht="14.25">
      <c r="B19" s="80"/>
      <c r="C19" s="43"/>
      <c r="D19" s="43"/>
      <c r="E19" s="43"/>
      <c r="F19" s="43"/>
      <c r="G19" s="43"/>
      <c r="H19" s="43"/>
      <c r="I19" s="43"/>
      <c r="J19" s="43"/>
      <c r="K19" s="43"/>
      <c r="L19" s="82"/>
      <c r="M19" s="68"/>
      <c r="N19" s="42"/>
      <c r="O19" s="68"/>
      <c r="P19" s="68"/>
      <c r="Q19" s="68"/>
      <c r="R19" s="68"/>
      <c r="S19" s="68"/>
      <c r="T19" s="68"/>
      <c r="U19" s="81"/>
    </row>
    <row r="20" spans="2:21" ht="15">
      <c r="B20" s="80"/>
      <c r="C20" s="43"/>
      <c r="D20" s="43"/>
      <c r="E20" s="43"/>
      <c r="F20" s="43"/>
      <c r="G20" s="43"/>
      <c r="H20" s="43"/>
      <c r="I20" s="43"/>
      <c r="J20" s="43"/>
      <c r="K20" s="43"/>
      <c r="L20" s="82"/>
      <c r="M20" s="68"/>
      <c r="N20" s="67" t="s">
        <v>196</v>
      </c>
      <c r="O20" s="67"/>
      <c r="P20" s="192">
        <f>SUBTOTAL(9,Tabla3[Percepciones pagadas en el Periodo de la Licencia con Presupuesto de otra fuente*])</f>
        <v>0</v>
      </c>
      <c r="R20" s="68"/>
      <c r="S20" s="68"/>
      <c r="T20" s="68"/>
      <c r="U20" s="81"/>
    </row>
    <row r="21" spans="2:21" ht="14.25">
      <c r="B21" s="56"/>
      <c r="C21" s="73"/>
      <c r="D21" s="57"/>
      <c r="E21" s="57"/>
      <c r="F21" s="57"/>
      <c r="G21" s="57"/>
      <c r="H21" s="57"/>
      <c r="I21" s="57"/>
      <c r="J21" s="57"/>
      <c r="K21" s="57"/>
      <c r="L21" s="57"/>
      <c r="M21" s="57"/>
      <c r="N21" s="57"/>
      <c r="O21" s="57"/>
      <c r="P21" s="57"/>
      <c r="Q21" s="57"/>
      <c r="R21" s="57"/>
      <c r="S21" s="57"/>
      <c r="T21" s="57"/>
      <c r="U21" s="58"/>
    </row>
    <row r="22" spans="2:21" ht="14.25">
      <c r="B22" s="40" t="s">
        <v>168</v>
      </c>
      <c r="F22" s="42"/>
      <c r="G22" s="42"/>
      <c r="H22" s="42"/>
      <c r="I22" s="42"/>
      <c r="J22" s="42"/>
      <c r="K22" s="42"/>
      <c r="L22" s="42"/>
      <c r="M22" s="42"/>
      <c r="N22" s="42"/>
      <c r="O22" s="42"/>
      <c r="P22" s="42"/>
      <c r="Q22" s="42"/>
      <c r="R22" s="42"/>
      <c r="S22" s="42"/>
      <c r="T22" s="42"/>
      <c r="U22" s="42"/>
    </row>
    <row r="23" spans="2:21" ht="14.25">
      <c r="B23" s="40" t="s">
        <v>167</v>
      </c>
      <c r="F23" s="42"/>
      <c r="G23" s="42"/>
      <c r="H23" s="42"/>
      <c r="I23" s="42"/>
      <c r="J23" s="42"/>
      <c r="K23" s="42"/>
      <c r="L23" s="42"/>
      <c r="M23" s="42"/>
      <c r="N23" s="42"/>
      <c r="O23" s="42"/>
      <c r="P23" s="42"/>
      <c r="Q23" s="42"/>
      <c r="R23" s="42"/>
      <c r="S23" s="42"/>
      <c r="T23" s="42"/>
      <c r="U23" s="42"/>
    </row>
  </sheetData>
  <mergeCells count="14">
    <mergeCell ref="B10:G10"/>
    <mergeCell ref="N18:O18"/>
    <mergeCell ref="Q13:Q14"/>
    <mergeCell ref="R13:R14"/>
    <mergeCell ref="U13:U14"/>
    <mergeCell ref="B13:B14"/>
    <mergeCell ref="D13:D14"/>
    <mergeCell ref="E13:E14"/>
    <mergeCell ref="F13:F14"/>
    <mergeCell ref="G13:M13"/>
    <mergeCell ref="N13:O13"/>
    <mergeCell ref="C13:C14"/>
    <mergeCell ref="S13:T13"/>
    <mergeCell ref="P13:P14"/>
  </mergeCells>
  <dataValidations count="1">
    <dataValidation allowBlank="1" showInputMessage="1" showErrorMessage="1" sqref="B10 T10"/>
  </dataValidations>
  <printOptions horizontalCentered="1"/>
  <pageMargins left="0.2362204724409449" right="0.2362204724409449" top="0.15748031496062992" bottom="1.1811023622047245" header="0" footer="0"/>
  <pageSetup fitToHeight="0" orientation="landscape" paperSize="14" scale="47" r:id="rId6"/>
  <headerFooter>
    <oddFooter>&amp;L&amp;G&amp;C&amp;D&amp;R&amp;P de &amp;N</oddFooter>
  </headerFooter>
  <drawing r:id="rId3"/>
  <legacyDrawing r:id="rId4"/>
  <legacyDrawingHF r:id="rId5"/>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theme="5" tint="-0.4999699890613556"/>
    <pageSetUpPr fitToPage="1"/>
  </sheetPr>
  <dimension ref="B9:S32"/>
  <sheetViews>
    <sheetView showGridLines="0" zoomScale="80" zoomScaleNormal="80" zoomScalePageLayoutView="70" workbookViewId="0" topLeftCell="A1"/>
  </sheetViews>
  <sheetFormatPr defaultColWidth="11.424285714285714" defaultRowHeight="15"/>
  <cols>
    <col min="1" max="1" width="3.7142857142857144" customWidth="1"/>
    <col min="2" max="2" width="15.142857142857142" customWidth="1"/>
    <col min="3" max="3" width="17.714285714285715" customWidth="1"/>
    <col min="4" max="4" width="23.857142857142858" customWidth="1"/>
    <col min="5" max="5" width="42.42857142857143" customWidth="1"/>
    <col min="6" max="6" width="12.428571428571429" customWidth="1"/>
    <col min="7" max="7" width="6.857142857142857" customWidth="1"/>
    <col min="8" max="8" width="7.428571428571429" customWidth="1"/>
    <col min="9" max="9" width="7.571428571428571" customWidth="1"/>
    <col min="10" max="10" width="10.142857142857142" customWidth="1"/>
    <col min="11" max="11" width="8.285714285714286" customWidth="1"/>
    <col min="12" max="12" width="8.571428571428571" customWidth="1"/>
    <col min="13" max="13" width="12.714285714285714" customWidth="1"/>
    <col min="14" max="14" width="11.428571428571429" customWidth="1"/>
    <col min="15" max="15" width="23.428571428571427" customWidth="1"/>
    <col min="16" max="16" width="10" customWidth="1"/>
    <col min="17" max="17" width="9.142857142857142" customWidth="1"/>
    <col min="18" max="18" width="12.285714285714286" customWidth="1"/>
    <col min="19" max="19" width="16.285714285714285" bestFit="1" customWidth="1"/>
  </cols>
  <sheetData>
    <row r="1" ht="15" customHeight="1"/>
    <row r="2" ht="15" customHeight="1"/>
    <row r="3" ht="15" customHeight="1"/>
    <row r="4" ht="15" customHeight="1"/>
    <row r="5" ht="15" customHeight="1"/>
    <row r="6" ht="15" customHeight="1"/>
    <row r="7" ht="15" customHeight="1"/>
    <row r="8" ht="15" customHeight="1"/>
    <row r="9" spans="2:19" s="33" customFormat="1" ht="18.75">
      <c r="B9" s="34" t="s">
        <v>163</v>
      </c>
      <c r="C9" s="35"/>
      <c r="D9" s="35"/>
      <c r="E9" s="35"/>
      <c r="F9" s="35"/>
      <c r="G9" s="35"/>
      <c r="H9" s="35"/>
      <c r="I9" s="35"/>
      <c r="J9" s="35"/>
      <c r="K9" s="35"/>
      <c r="L9" s="35"/>
      <c r="M9" s="35"/>
      <c r="N9" s="35"/>
      <c r="O9" s="35"/>
      <c r="P9" s="35"/>
      <c r="Q9" s="35"/>
      <c r="R9" s="35"/>
      <c r="S9" s="36"/>
    </row>
    <row r="10" spans="2:19" s="33" customFormat="1" ht="17.1" customHeight="1">
      <c r="B10" s="352" t="str">
        <f>'Caratula Resumen'!D22</f>
        <v>Fondo de Aportaciones para la Educación Tecnológica y de Adultos/Colegio Nacional de Educación Profesional Técnica (FAETA/CONALEP)</v>
      </c>
      <c r="C10" s="353"/>
      <c r="D10" s="353"/>
      <c r="E10" s="353"/>
      <c r="F10" s="353"/>
      <c r="G10" s="353"/>
      <c r="H10" s="353"/>
      <c r="I10" s="353"/>
      <c r="J10" s="353"/>
      <c r="K10" s="353"/>
      <c r="L10" s="37"/>
      <c r="M10" s="37"/>
      <c r="N10" s="37"/>
      <c r="O10" s="37"/>
      <c r="P10" s="37"/>
      <c r="Q10" s="206"/>
      <c r="R10" s="37" t="str">
        <f>'Caratula Resumen'!D23</f>
        <v>4°. Trimestre</v>
      </c>
      <c r="S10" s="38"/>
    </row>
    <row r="11" spans="2:19" s="1" customFormat="1" ht="28.5" customHeight="1">
      <c r="B11" s="30"/>
      <c r="C11" s="31"/>
      <c r="D11" s="31"/>
      <c r="E11" s="31"/>
      <c r="F11" s="31"/>
      <c r="G11" s="31"/>
      <c r="H11" s="31"/>
      <c r="I11" s="31"/>
      <c r="J11" s="31"/>
      <c r="K11" s="31"/>
      <c r="L11" s="31"/>
      <c r="M11" s="31"/>
      <c r="N11" s="31"/>
      <c r="O11" s="31"/>
      <c r="P11" s="31"/>
      <c r="Q11" s="31"/>
      <c r="R11" s="31"/>
      <c r="S11" s="47"/>
    </row>
    <row r="12" ht="7.5" customHeight="1" thickBot="1"/>
    <row r="13" spans="2:19" ht="15" customHeight="1">
      <c r="B13" s="349" t="s">
        <v>0</v>
      </c>
      <c r="C13" s="356" t="s">
        <v>17</v>
      </c>
      <c r="D13" s="356" t="s">
        <v>18</v>
      </c>
      <c r="E13" s="356" t="s">
        <v>37</v>
      </c>
      <c r="F13" s="358" t="s">
        <v>36</v>
      </c>
      <c r="G13" s="359"/>
      <c r="H13" s="359"/>
      <c r="I13" s="359"/>
      <c r="J13" s="359"/>
      <c r="K13" s="359"/>
      <c r="L13" s="360"/>
      <c r="M13" s="363" t="s">
        <v>162</v>
      </c>
      <c r="N13" s="361" t="s">
        <v>161</v>
      </c>
      <c r="O13" s="361" t="s">
        <v>160</v>
      </c>
      <c r="P13" s="365" t="s">
        <v>159</v>
      </c>
      <c r="Q13" s="365"/>
      <c r="R13" s="361" t="s">
        <v>158</v>
      </c>
      <c r="S13" s="361" t="s">
        <v>164</v>
      </c>
    </row>
    <row r="14" spans="2:19" ht="66" customHeight="1" thickBot="1">
      <c r="B14" s="349"/>
      <c r="C14" s="357"/>
      <c r="D14" s="357"/>
      <c r="E14" s="357"/>
      <c r="F14" s="155" t="s">
        <v>33</v>
      </c>
      <c r="G14" s="155" t="s">
        <v>32</v>
      </c>
      <c r="H14" s="155" t="s">
        <v>31</v>
      </c>
      <c r="I14" s="155" t="s">
        <v>30</v>
      </c>
      <c r="J14" s="155" t="s">
        <v>29</v>
      </c>
      <c r="K14" s="157" t="s">
        <v>54</v>
      </c>
      <c r="L14" s="155" t="s">
        <v>55</v>
      </c>
      <c r="M14" s="364"/>
      <c r="N14" s="362"/>
      <c r="O14" s="362"/>
      <c r="P14" s="46" t="s">
        <v>123</v>
      </c>
      <c r="Q14" s="46" t="s">
        <v>124</v>
      </c>
      <c r="R14" s="362"/>
      <c r="S14" s="362"/>
    </row>
    <row r="15" ht="3.75" customHeight="1" thickBot="1"/>
    <row r="16" spans="2:19" ht="64.5" hidden="1" thickBot="1">
      <c r="B16" s="164" t="s">
        <v>0</v>
      </c>
      <c r="C16" s="165" t="s">
        <v>17</v>
      </c>
      <c r="D16" s="165" t="s">
        <v>18</v>
      </c>
      <c r="E16" s="166" t="s">
        <v>37</v>
      </c>
      <c r="F16" s="46" t="s">
        <v>33</v>
      </c>
      <c r="G16" s="46" t="s">
        <v>32</v>
      </c>
      <c r="H16" s="46" t="s">
        <v>31</v>
      </c>
      <c r="I16" s="46" t="s">
        <v>30</v>
      </c>
      <c r="J16" s="46" t="s">
        <v>29</v>
      </c>
      <c r="K16" s="46" t="s">
        <v>28</v>
      </c>
      <c r="L16" s="46" t="s">
        <v>27</v>
      </c>
      <c r="M16" s="167" t="s">
        <v>162</v>
      </c>
      <c r="N16" s="167" t="s">
        <v>161</v>
      </c>
      <c r="O16" s="167" t="s">
        <v>160</v>
      </c>
      <c r="P16" s="46" t="s">
        <v>217</v>
      </c>
      <c r="Q16" s="46" t="s">
        <v>218</v>
      </c>
      <c r="R16" s="167" t="s">
        <v>158</v>
      </c>
      <c r="S16" s="167" t="s">
        <v>164</v>
      </c>
    </row>
    <row r="17" spans="2:19" ht="15">
      <c r="B17" s="234"/>
      <c r="C17" s="233"/>
      <c r="D17" s="233"/>
      <c r="E17" s="232"/>
      <c r="F17" s="237"/>
      <c r="G17" s="238"/>
      <c r="H17" s="239"/>
      <c r="I17" s="239"/>
      <c r="J17" s="240"/>
      <c r="K17" s="241"/>
      <c r="L17" s="242"/>
      <c r="M17" s="235"/>
      <c r="N17" s="235"/>
      <c r="O17" s="232"/>
      <c r="P17" s="236"/>
      <c r="Q17" s="236"/>
      <c r="R17" s="235"/>
      <c r="S17" s="243"/>
    </row>
    <row r="18" spans="2:19" ht="15">
      <c r="B18" s="234"/>
      <c r="C18" s="233"/>
      <c r="D18" s="233"/>
      <c r="E18" s="232"/>
      <c r="F18" s="237"/>
      <c r="G18" s="238"/>
      <c r="H18" s="239"/>
      <c r="I18" s="239"/>
      <c r="J18" s="240"/>
      <c r="K18" s="241"/>
      <c r="L18" s="242"/>
      <c r="M18" s="235"/>
      <c r="N18" s="235"/>
      <c r="O18" s="232"/>
      <c r="P18" s="236"/>
      <c r="Q18" s="236"/>
      <c r="R18" s="235"/>
      <c r="S18" s="243"/>
    </row>
    <row r="19" spans="2:19" ht="15">
      <c r="B19" s="234"/>
      <c r="C19" s="233"/>
      <c r="D19" s="233"/>
      <c r="E19" s="232"/>
      <c r="F19" s="237"/>
      <c r="G19" s="238"/>
      <c r="H19" s="239"/>
      <c r="I19" s="239"/>
      <c r="J19" s="240"/>
      <c r="K19" s="241"/>
      <c r="L19" s="242"/>
      <c r="M19" s="235"/>
      <c r="N19" s="235"/>
      <c r="O19" s="232"/>
      <c r="P19" s="236"/>
      <c r="Q19" s="236"/>
      <c r="R19" s="235"/>
      <c r="S19" s="243"/>
    </row>
    <row r="20" spans="2:19" ht="15">
      <c r="B20" s="234"/>
      <c r="C20" s="233"/>
      <c r="D20" s="233"/>
      <c r="E20" s="232"/>
      <c r="F20" s="237"/>
      <c r="G20" s="238"/>
      <c r="H20" s="239"/>
      <c r="I20" s="239"/>
      <c r="J20" s="240"/>
      <c r="K20" s="241"/>
      <c r="L20" s="242"/>
      <c r="M20" s="235"/>
      <c r="N20" s="235"/>
      <c r="O20" s="232"/>
      <c r="P20" s="236"/>
      <c r="Q20" s="236"/>
      <c r="R20" s="235"/>
      <c r="S20" s="243"/>
    </row>
    <row r="21" spans="2:19" ht="15">
      <c r="B21" s="234"/>
      <c r="C21" s="233"/>
      <c r="D21" s="233"/>
      <c r="E21" s="232"/>
      <c r="F21" s="237"/>
      <c r="G21" s="238"/>
      <c r="H21" s="239"/>
      <c r="I21" s="239"/>
      <c r="J21" s="240"/>
      <c r="K21" s="241"/>
      <c r="L21" s="242"/>
      <c r="M21" s="235"/>
      <c r="N21" s="235"/>
      <c r="O21" s="232"/>
      <c r="P21" s="236"/>
      <c r="Q21" s="236"/>
      <c r="R21" s="235"/>
      <c r="S21" s="243"/>
    </row>
    <row r="22" spans="2:19" ht="15">
      <c r="B22" s="234"/>
      <c r="C22" s="233"/>
      <c r="D22" s="233"/>
      <c r="E22" s="232"/>
      <c r="F22" s="237"/>
      <c r="G22" s="238"/>
      <c r="H22" s="239"/>
      <c r="I22" s="239"/>
      <c r="J22" s="240"/>
      <c r="K22" s="241"/>
      <c r="L22" s="242"/>
      <c r="M22" s="235"/>
      <c r="N22" s="235"/>
      <c r="O22" s="232"/>
      <c r="P22" s="236"/>
      <c r="Q22" s="236"/>
      <c r="R22" s="235"/>
      <c r="S22" s="243"/>
    </row>
    <row r="23" spans="2:19" ht="15">
      <c r="B23" s="234"/>
      <c r="C23" s="233"/>
      <c r="D23" s="233"/>
      <c r="E23" s="232"/>
      <c r="F23" s="237"/>
      <c r="G23" s="238"/>
      <c r="H23" s="239"/>
      <c r="I23" s="239"/>
      <c r="J23" s="240"/>
      <c r="K23" s="241"/>
      <c r="L23" s="242"/>
      <c r="M23" s="235"/>
      <c r="N23" s="235"/>
      <c r="O23" s="232"/>
      <c r="P23" s="236"/>
      <c r="Q23" s="236"/>
      <c r="R23" s="235"/>
      <c r="S23" s="243"/>
    </row>
    <row r="24" spans="2:19" ht="15">
      <c r="B24" s="234"/>
      <c r="C24" s="233"/>
      <c r="D24" s="233"/>
      <c r="E24" s="232"/>
      <c r="F24" s="237"/>
      <c r="G24" s="238"/>
      <c r="H24" s="239"/>
      <c r="I24" s="239"/>
      <c r="J24" s="240"/>
      <c r="K24" s="241"/>
      <c r="L24" s="242"/>
      <c r="M24" s="235"/>
      <c r="N24" s="235"/>
      <c r="O24" s="232"/>
      <c r="P24" s="236"/>
      <c r="Q24" s="236"/>
      <c r="R24" s="235"/>
      <c r="S24" s="243"/>
    </row>
    <row r="25" spans="2:19" ht="15">
      <c r="B25" s="234"/>
      <c r="C25" s="233"/>
      <c r="D25" s="233"/>
      <c r="E25" s="232"/>
      <c r="F25" s="237"/>
      <c r="G25" s="238"/>
      <c r="H25" s="239"/>
      <c r="I25" s="239"/>
      <c r="J25" s="240"/>
      <c r="K25" s="241"/>
      <c r="L25" s="242"/>
      <c r="M25" s="235"/>
      <c r="N25" s="235"/>
      <c r="O25" s="232"/>
      <c r="P25" s="236"/>
      <c r="Q25" s="236"/>
      <c r="R25" s="235"/>
      <c r="S25" s="243"/>
    </row>
    <row r="26" spans="2:19" ht="15">
      <c r="B26" s="95" t="s">
        <v>136</v>
      </c>
      <c r="C26" s="212"/>
      <c r="D26" s="13"/>
      <c r="E26" s="96"/>
      <c r="F26" s="96"/>
      <c r="G26" s="97"/>
      <c r="H26" s="98"/>
      <c r="I26" s="98"/>
      <c r="K26" s="119" t="s">
        <v>137</v>
      </c>
      <c r="L26" s="212"/>
      <c r="M26" s="97"/>
      <c r="N26" s="97"/>
      <c r="O26" s="13"/>
      <c r="P26" s="99" t="s">
        <v>197</v>
      </c>
      <c r="Q26" s="96"/>
      <c r="R26" s="74"/>
      <c r="S26" s="193"/>
    </row>
    <row r="27" spans="2:19" ht="15">
      <c r="B27" s="79"/>
      <c r="F27" s="5"/>
      <c r="G27" s="85"/>
      <c r="H27" s="5"/>
      <c r="I27" s="5"/>
      <c r="J27" s="5"/>
      <c r="K27" s="86"/>
      <c r="L27" s="85"/>
      <c r="M27" s="85"/>
      <c r="N27" s="85"/>
      <c r="O27" s="85"/>
      <c r="S27" s="78"/>
    </row>
    <row r="28" spans="2:19" ht="15">
      <c r="B28" s="79"/>
      <c r="F28" s="5"/>
      <c r="G28" s="85"/>
      <c r="H28" s="5"/>
      <c r="I28" s="5"/>
      <c r="J28" s="5"/>
      <c r="K28" s="86"/>
      <c r="L28" s="85"/>
      <c r="M28" s="85"/>
      <c r="N28" s="85"/>
      <c r="O28" s="85"/>
      <c r="S28" s="78"/>
    </row>
    <row r="29" spans="2:19" ht="15">
      <c r="B29" s="87"/>
      <c r="C29" s="88"/>
      <c r="D29" s="89"/>
      <c r="E29" s="188"/>
      <c r="F29" s="90"/>
      <c r="G29" s="91"/>
      <c r="H29" s="92"/>
      <c r="I29" s="92"/>
      <c r="J29" s="88"/>
      <c r="K29" s="93"/>
      <c r="L29" s="91"/>
      <c r="M29" s="91"/>
      <c r="N29" s="91"/>
      <c r="O29" s="91"/>
      <c r="P29" s="90"/>
      <c r="Q29" s="90"/>
      <c r="R29" s="88"/>
      <c r="S29" s="94"/>
    </row>
    <row r="30" spans="2:5" ht="15">
      <c r="B30" s="40" t="s">
        <v>307</v>
      </c>
      <c r="C30" s="19"/>
      <c r="D30" s="19"/>
      <c r="E30" s="19"/>
    </row>
    <row r="31" spans="2:5" ht="15">
      <c r="B31" s="40" t="s">
        <v>268</v>
      </c>
      <c r="D31" s="45"/>
      <c r="E31" s="181"/>
    </row>
    <row r="32" spans="5:5" ht="15">
      <c r="E32" s="186"/>
    </row>
  </sheetData>
  <mergeCells count="12">
    <mergeCell ref="S13:S14"/>
    <mergeCell ref="M13:M14"/>
    <mergeCell ref="N13:N14"/>
    <mergeCell ref="O13:O14"/>
    <mergeCell ref="P13:Q13"/>
    <mergeCell ref="R13:R14"/>
    <mergeCell ref="B10:K10"/>
    <mergeCell ref="B13:B14"/>
    <mergeCell ref="C13:C14"/>
    <mergeCell ref="D13:D14"/>
    <mergeCell ref="E13:E14"/>
    <mergeCell ref="F13:L13"/>
  </mergeCells>
  <dataValidations count="1">
    <dataValidation allowBlank="1" showInputMessage="1" showErrorMessage="1" sqref="B10:K10 Q10"/>
  </dataValidations>
  <printOptions horizontalCentered="1"/>
  <pageMargins left="0.2362204724409449" right="0.2362204724409449" top="0.15748031496062992" bottom="1.1811023622047245" header="0" footer="0"/>
  <pageSetup fitToHeight="0" orientation="landscape" paperSize="14" scale="61" r:id="rId6"/>
  <headerFooter>
    <oddFooter>&amp;L&amp;G&amp;C&amp;D&amp;R&amp;P de &amp;N</oddFooter>
  </headerFooter>
  <drawing r:id="rId3"/>
  <legacyDrawing r:id="rId4"/>
  <legacyDrawingHF r:id="rId5"/>
  <tableParts>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5" tint="-0.24997000396251678"/>
    <pageSetUpPr fitToPage="1"/>
  </sheetPr>
  <dimension ref="B9:Y141"/>
  <sheetViews>
    <sheetView showGridLines="0" zoomScale="80" zoomScaleNormal="80" workbookViewId="0" topLeftCell="F13">
      <selection pane="topLeft" activeCell="Y13" sqref="Y13:Y15"/>
    </sheetView>
  </sheetViews>
  <sheetFormatPr defaultColWidth="11.004285714285713" defaultRowHeight="15"/>
  <cols>
    <col min="1" max="1" width="2.857142857142857" style="153" customWidth="1"/>
    <col min="2" max="2" width="18.285714285714285" style="153" customWidth="1"/>
    <col min="3" max="3" width="17.142857142857142" style="153" customWidth="1"/>
    <col min="4" max="4" width="23.857142857142858" style="153" customWidth="1"/>
    <col min="5" max="5" width="42.857142857142854" style="153" customWidth="1"/>
    <col min="6" max="6" width="13.428571428571429" style="153" customWidth="1"/>
    <col min="7" max="8" width="9.428571428571429" style="153" customWidth="1"/>
    <col min="9" max="9" width="10.285714285714286" style="153" customWidth="1"/>
    <col min="10" max="11" width="9.428571428571429" style="153" customWidth="1"/>
    <col min="12" max="12" width="10" style="153" customWidth="1"/>
    <col min="13" max="14" width="9.428571428571429" style="153" customWidth="1"/>
    <col min="15" max="15" width="10" style="153" customWidth="1"/>
    <col min="16" max="17" width="9.428571428571429" style="153" customWidth="1"/>
    <col min="18" max="18" width="11.571428571428571" style="153" customWidth="1"/>
    <col min="19" max="20" width="9.428571428571429" style="153" customWidth="1"/>
    <col min="21" max="21" width="10.428571428571429" style="153" customWidth="1"/>
    <col min="22" max="22" width="10" style="153" customWidth="1"/>
    <col min="23" max="23" width="8.142857142857142" style="153" customWidth="1"/>
    <col min="24" max="24" width="10.428571428571429" style="153" customWidth="1"/>
    <col min="25" max="25" width="18.428571428571427" style="153" customWidth="1"/>
    <col min="26" max="16384" width="11" style="153"/>
  </cols>
  <sheetData>
    <row r="1" ht="15" customHeight="1"/>
    <row r="2" ht="15" customHeight="1"/>
    <row r="3" ht="15" customHeight="1"/>
    <row r="4" ht="15" customHeight="1"/>
    <row r="5" ht="15" customHeight="1"/>
    <row r="6" ht="15" customHeight="1"/>
    <row r="7" ht="15" customHeight="1"/>
    <row r="8" ht="15" customHeight="1"/>
    <row r="9" spans="2:25" s="293" customFormat="1" ht="18.75">
      <c r="B9" s="290" t="s">
        <v>140</v>
      </c>
      <c r="C9" s="291"/>
      <c r="D9" s="291"/>
      <c r="E9" s="291"/>
      <c r="F9" s="291"/>
      <c r="G9" s="291"/>
      <c r="H9" s="291"/>
      <c r="I9" s="291"/>
      <c r="J9" s="291"/>
      <c r="K9" s="291"/>
      <c r="L9" s="291"/>
      <c r="M9" s="291"/>
      <c r="N9" s="291"/>
      <c r="O9" s="291"/>
      <c r="P9" s="291"/>
      <c r="Q9" s="291"/>
      <c r="R9" s="291"/>
      <c r="S9" s="291"/>
      <c r="T9" s="291"/>
      <c r="U9" s="291"/>
      <c r="V9" s="291"/>
      <c r="W9" s="291"/>
      <c r="X9" s="291"/>
      <c r="Y9" s="292"/>
    </row>
    <row r="10" spans="2:25" s="293" customFormat="1" ht="17.1" customHeight="1">
      <c r="B10" s="369" t="s">
        <v>260</v>
      </c>
      <c r="C10" s="370"/>
      <c r="D10" s="370"/>
      <c r="E10" s="370"/>
      <c r="F10" s="370"/>
      <c r="G10" s="370"/>
      <c r="H10" s="370"/>
      <c r="I10" s="370"/>
      <c r="J10" s="370"/>
      <c r="K10" s="294"/>
      <c r="L10" s="294"/>
      <c r="M10" s="294"/>
      <c r="N10" s="294"/>
      <c r="O10" s="294"/>
      <c r="P10" s="294"/>
      <c r="Q10" s="294"/>
      <c r="R10" s="294"/>
      <c r="S10" s="294"/>
      <c r="T10" s="294"/>
      <c r="U10" s="294"/>
      <c r="V10" s="294"/>
      <c r="W10" s="295"/>
      <c r="X10" s="294" t="str">
        <f>'Caratula Resumen'!D23</f>
        <v>4°. Trimestre</v>
      </c>
      <c r="Y10" s="296"/>
    </row>
    <row r="11" spans="2:25" ht="28.5" customHeight="1">
      <c r="B11" s="297"/>
      <c r="C11" s="298"/>
      <c r="D11" s="298"/>
      <c r="E11" s="298"/>
      <c r="F11" s="298"/>
      <c r="G11" s="299"/>
      <c r="H11" s="299"/>
      <c r="I11" s="299"/>
      <c r="J11" s="299"/>
      <c r="K11" s="299"/>
      <c r="L11" s="299"/>
      <c r="M11" s="299"/>
      <c r="N11" s="299"/>
      <c r="O11" s="299"/>
      <c r="P11" s="299"/>
      <c r="Q11" s="299"/>
      <c r="R11" s="299"/>
      <c r="S11" s="299"/>
      <c r="T11" s="299"/>
      <c r="U11" s="299"/>
      <c r="V11" s="299"/>
      <c r="W11" s="299"/>
      <c r="X11" s="299"/>
      <c r="Y11" s="300"/>
    </row>
    <row r="12" spans="7:15" ht="6.95" customHeight="1">
      <c r="G12" s="301"/>
      <c r="H12" s="301"/>
      <c r="I12" s="301"/>
      <c r="J12" s="301"/>
      <c r="K12" s="301"/>
      <c r="L12" s="301"/>
      <c r="M12" s="301"/>
      <c r="N12" s="302"/>
      <c r="O12" s="302"/>
    </row>
    <row r="13" spans="2:25" ht="22.5" customHeight="1">
      <c r="B13" s="372" t="s">
        <v>0</v>
      </c>
      <c r="C13" s="368" t="s">
        <v>17</v>
      </c>
      <c r="D13" s="368" t="s">
        <v>18</v>
      </c>
      <c r="E13" s="368" t="s">
        <v>37</v>
      </c>
      <c r="F13" s="372" t="s">
        <v>165</v>
      </c>
      <c r="G13" s="367" t="s">
        <v>1</v>
      </c>
      <c r="H13" s="367"/>
      <c r="I13" s="367"/>
      <c r="J13" s="367"/>
      <c r="K13" s="367"/>
      <c r="L13" s="367"/>
      <c r="M13" s="367"/>
      <c r="N13" s="367"/>
      <c r="O13" s="367"/>
      <c r="P13" s="367"/>
      <c r="Q13" s="367"/>
      <c r="R13" s="367"/>
      <c r="S13" s="367"/>
      <c r="T13" s="367"/>
      <c r="U13" s="367"/>
      <c r="V13" s="366" t="s">
        <v>2</v>
      </c>
      <c r="W13" s="366" t="s">
        <v>3</v>
      </c>
      <c r="X13" s="366" t="s">
        <v>4</v>
      </c>
      <c r="Y13" s="366" t="s">
        <v>139</v>
      </c>
    </row>
    <row r="14" spans="2:25" ht="22.5" customHeight="1">
      <c r="B14" s="373"/>
      <c r="C14" s="368"/>
      <c r="D14" s="368"/>
      <c r="E14" s="368"/>
      <c r="F14" s="373"/>
      <c r="G14" s="366" t="s">
        <v>5</v>
      </c>
      <c r="H14" s="366"/>
      <c r="I14" s="366"/>
      <c r="J14" s="366" t="s">
        <v>6</v>
      </c>
      <c r="K14" s="366"/>
      <c r="L14" s="366"/>
      <c r="M14" s="366" t="s">
        <v>7</v>
      </c>
      <c r="N14" s="366"/>
      <c r="O14" s="366"/>
      <c r="P14" s="366" t="s">
        <v>8</v>
      </c>
      <c r="Q14" s="366"/>
      <c r="R14" s="366"/>
      <c r="S14" s="366" t="s">
        <v>9</v>
      </c>
      <c r="T14" s="366"/>
      <c r="U14" s="366"/>
      <c r="V14" s="366"/>
      <c r="W14" s="366"/>
      <c r="X14" s="366"/>
      <c r="Y14" s="366"/>
    </row>
    <row r="15" spans="2:25" ht="29.25" customHeight="1">
      <c r="B15" s="374"/>
      <c r="C15" s="368"/>
      <c r="D15" s="368"/>
      <c r="E15" s="368"/>
      <c r="F15" s="374"/>
      <c r="G15" s="303" t="s">
        <v>10</v>
      </c>
      <c r="H15" s="303" t="s">
        <v>11</v>
      </c>
      <c r="I15" s="303" t="s">
        <v>12</v>
      </c>
      <c r="J15" s="303" t="s">
        <v>10</v>
      </c>
      <c r="K15" s="303" t="s">
        <v>11</v>
      </c>
      <c r="L15" s="303" t="s">
        <v>12</v>
      </c>
      <c r="M15" s="303" t="s">
        <v>10</v>
      </c>
      <c r="N15" s="303" t="s">
        <v>11</v>
      </c>
      <c r="O15" s="303" t="s">
        <v>12</v>
      </c>
      <c r="P15" s="303" t="s">
        <v>10</v>
      </c>
      <c r="Q15" s="303" t="s">
        <v>11</v>
      </c>
      <c r="R15" s="303" t="s">
        <v>12</v>
      </c>
      <c r="S15" s="303" t="s">
        <v>10</v>
      </c>
      <c r="T15" s="303" t="s">
        <v>11</v>
      </c>
      <c r="U15" s="303" t="s">
        <v>12</v>
      </c>
      <c r="V15" s="366"/>
      <c r="W15" s="366"/>
      <c r="X15" s="366"/>
      <c r="Y15" s="366"/>
    </row>
    <row r="16" spans="7:21" ht="4.5" customHeight="1">
      <c r="G16" s="304"/>
      <c r="H16" s="304"/>
      <c r="I16" s="304"/>
      <c r="J16" s="304"/>
      <c r="K16" s="304"/>
      <c r="L16" s="304"/>
      <c r="M16" s="304"/>
      <c r="N16" s="304"/>
      <c r="O16" s="304"/>
      <c r="P16" s="304"/>
      <c r="Q16" s="304"/>
      <c r="R16" s="304"/>
      <c r="S16" s="304"/>
      <c r="T16" s="304"/>
      <c r="U16" s="304"/>
    </row>
    <row r="17" spans="2:25" s="308" customFormat="1" ht="76.5" customHeight="1" hidden="1">
      <c r="B17" s="305" t="s">
        <v>0</v>
      </c>
      <c r="C17" s="306" t="s">
        <v>17</v>
      </c>
      <c r="D17" s="306" t="s">
        <v>18</v>
      </c>
      <c r="E17" s="306" t="s">
        <v>37</v>
      </c>
      <c r="F17" s="305" t="s">
        <v>165</v>
      </c>
      <c r="G17" s="303" t="s">
        <v>10</v>
      </c>
      <c r="H17" s="303" t="s">
        <v>11</v>
      </c>
      <c r="I17" s="303" t="s">
        <v>12</v>
      </c>
      <c r="J17" s="303" t="s">
        <v>219</v>
      </c>
      <c r="K17" s="303" t="s">
        <v>220</v>
      </c>
      <c r="L17" s="303" t="s">
        <v>221</v>
      </c>
      <c r="M17" s="303" t="s">
        <v>222</v>
      </c>
      <c r="N17" s="303" t="s">
        <v>223</v>
      </c>
      <c r="O17" s="303" t="s">
        <v>224</v>
      </c>
      <c r="P17" s="303" t="s">
        <v>225</v>
      </c>
      <c r="Q17" s="303" t="s">
        <v>226</v>
      </c>
      <c r="R17" s="303" t="s">
        <v>227</v>
      </c>
      <c r="S17" s="303" t="s">
        <v>228</v>
      </c>
      <c r="T17" s="303" t="s">
        <v>229</v>
      </c>
      <c r="U17" s="303" t="s">
        <v>230</v>
      </c>
      <c r="V17" s="307" t="s">
        <v>2</v>
      </c>
      <c r="W17" s="307" t="s">
        <v>3</v>
      </c>
      <c r="X17" s="307" t="s">
        <v>4</v>
      </c>
      <c r="Y17" s="307" t="s">
        <v>139</v>
      </c>
    </row>
    <row r="18" spans="2:25" s="308" customFormat="1" ht="15" customHeight="1">
      <c r="B18" s="285" t="s">
        <v>411</v>
      </c>
      <c r="C18" s="285" t="s">
        <v>451</v>
      </c>
      <c r="D18" s="285" t="s">
        <v>452</v>
      </c>
      <c r="E18" s="285" t="s">
        <v>453</v>
      </c>
      <c r="F18" s="326" t="s">
        <v>434</v>
      </c>
      <c r="G18" s="326" t="s">
        <v>358</v>
      </c>
      <c r="H18" s="326" t="s">
        <v>358</v>
      </c>
      <c r="I18" s="326" t="s">
        <v>358</v>
      </c>
      <c r="J18" s="326" t="s">
        <v>328</v>
      </c>
      <c r="K18" s="326" t="s">
        <v>358</v>
      </c>
      <c r="L18" s="326" t="s">
        <v>358</v>
      </c>
      <c r="M18" s="326" t="s">
        <v>358</v>
      </c>
      <c r="N18" s="326" t="s">
        <v>358</v>
      </c>
      <c r="O18" s="326" t="s">
        <v>358</v>
      </c>
      <c r="P18" s="326" t="s">
        <v>358</v>
      </c>
      <c r="Q18" s="326" t="s">
        <v>358</v>
      </c>
      <c r="R18" s="326" t="s">
        <v>358</v>
      </c>
      <c r="S18" s="326" t="s">
        <v>358</v>
      </c>
      <c r="T18" s="326" t="s">
        <v>358</v>
      </c>
      <c r="U18" s="326" t="s">
        <v>358</v>
      </c>
      <c r="V18" s="326" t="s">
        <v>328</v>
      </c>
      <c r="W18" s="326" t="s">
        <v>358</v>
      </c>
      <c r="X18" s="326" t="s">
        <v>358</v>
      </c>
      <c r="Y18" s="327">
        <v>180683.25</v>
      </c>
    </row>
    <row r="19" spans="2:25" s="308" customFormat="1" ht="15" customHeight="1">
      <c r="B19" s="285" t="s">
        <v>411</v>
      </c>
      <c r="C19" s="285" t="s">
        <v>586</v>
      </c>
      <c r="D19" s="285" t="s">
        <v>587</v>
      </c>
      <c r="E19" s="285" t="s">
        <v>588</v>
      </c>
      <c r="F19" s="326" t="s">
        <v>434</v>
      </c>
      <c r="G19" s="326" t="s">
        <v>358</v>
      </c>
      <c r="H19" s="326" t="s">
        <v>358</v>
      </c>
      <c r="I19" s="326" t="s">
        <v>358</v>
      </c>
      <c r="J19" s="326" t="s">
        <v>328</v>
      </c>
      <c r="K19" s="326" t="s">
        <v>358</v>
      </c>
      <c r="L19" s="326" t="s">
        <v>358</v>
      </c>
      <c r="M19" s="326" t="s">
        <v>358</v>
      </c>
      <c r="N19" s="326" t="s">
        <v>358</v>
      </c>
      <c r="O19" s="326" t="s">
        <v>358</v>
      </c>
      <c r="P19" s="326" t="s">
        <v>358</v>
      </c>
      <c r="Q19" s="326" t="s">
        <v>358</v>
      </c>
      <c r="R19" s="326" t="s">
        <v>358</v>
      </c>
      <c r="S19" s="326" t="s">
        <v>358</v>
      </c>
      <c r="T19" s="326" t="s">
        <v>358</v>
      </c>
      <c r="U19" s="326" t="s">
        <v>358</v>
      </c>
      <c r="V19" s="326" t="s">
        <v>328</v>
      </c>
      <c r="W19" s="326" t="s">
        <v>358</v>
      </c>
      <c r="X19" s="326" t="s">
        <v>358</v>
      </c>
      <c r="Y19" s="327">
        <v>48882.400000000001</v>
      </c>
    </row>
    <row r="20" spans="2:25" s="308" customFormat="1" ht="15" customHeight="1">
      <c r="B20" s="285" t="s">
        <v>411</v>
      </c>
      <c r="C20" s="285" t="s">
        <v>582</v>
      </c>
      <c r="D20" s="285" t="s">
        <v>583</v>
      </c>
      <c r="E20" s="285" t="s">
        <v>584</v>
      </c>
      <c r="F20" s="326" t="s">
        <v>434</v>
      </c>
      <c r="G20" s="326" t="s">
        <v>358</v>
      </c>
      <c r="H20" s="326" t="s">
        <v>358</v>
      </c>
      <c r="I20" s="326" t="s">
        <v>358</v>
      </c>
      <c r="J20" s="326" t="s">
        <v>328</v>
      </c>
      <c r="K20" s="326" t="s">
        <v>358</v>
      </c>
      <c r="L20" s="326" t="s">
        <v>358</v>
      </c>
      <c r="M20" s="326" t="s">
        <v>358</v>
      </c>
      <c r="N20" s="326" t="s">
        <v>358</v>
      </c>
      <c r="O20" s="326" t="s">
        <v>358</v>
      </c>
      <c r="P20" s="326" t="s">
        <v>358</v>
      </c>
      <c r="Q20" s="326" t="s">
        <v>358</v>
      </c>
      <c r="R20" s="326" t="s">
        <v>358</v>
      </c>
      <c r="S20" s="326" t="s">
        <v>358</v>
      </c>
      <c r="T20" s="326" t="s">
        <v>358</v>
      </c>
      <c r="U20" s="326" t="s">
        <v>358</v>
      </c>
      <c r="V20" s="326" t="s">
        <v>328</v>
      </c>
      <c r="W20" s="326" t="s">
        <v>358</v>
      </c>
      <c r="X20" s="326" t="s">
        <v>358</v>
      </c>
      <c r="Y20" s="327">
        <v>51106.629999999997</v>
      </c>
    </row>
    <row r="21" spans="2:25" s="308" customFormat="1" ht="15" customHeight="1">
      <c r="B21" s="285" t="s">
        <v>411</v>
      </c>
      <c r="C21" s="285" t="s">
        <v>578</v>
      </c>
      <c r="D21" s="285" t="s">
        <v>579</v>
      </c>
      <c r="E21" s="285" t="s">
        <v>580</v>
      </c>
      <c r="F21" s="326" t="s">
        <v>434</v>
      </c>
      <c r="G21" s="326" t="s">
        <v>358</v>
      </c>
      <c r="H21" s="326" t="s">
        <v>358</v>
      </c>
      <c r="I21" s="326" t="s">
        <v>358</v>
      </c>
      <c r="J21" s="326" t="s">
        <v>328</v>
      </c>
      <c r="K21" s="326" t="s">
        <v>358</v>
      </c>
      <c r="L21" s="326" t="s">
        <v>358</v>
      </c>
      <c r="M21" s="326" t="s">
        <v>358</v>
      </c>
      <c r="N21" s="326" t="s">
        <v>358</v>
      </c>
      <c r="O21" s="326" t="s">
        <v>358</v>
      </c>
      <c r="P21" s="326" t="s">
        <v>358</v>
      </c>
      <c r="Q21" s="326" t="s">
        <v>358</v>
      </c>
      <c r="R21" s="326" t="s">
        <v>358</v>
      </c>
      <c r="S21" s="326" t="s">
        <v>358</v>
      </c>
      <c r="T21" s="326" t="s">
        <v>358</v>
      </c>
      <c r="U21" s="326" t="s">
        <v>358</v>
      </c>
      <c r="V21" s="326" t="s">
        <v>328</v>
      </c>
      <c r="W21" s="326" t="s">
        <v>358</v>
      </c>
      <c r="X21" s="326" t="s">
        <v>358</v>
      </c>
      <c r="Y21" s="327">
        <v>49435.57</v>
      </c>
    </row>
    <row r="22" spans="2:25" s="308" customFormat="1" ht="15" customHeight="1">
      <c r="B22" s="285" t="s">
        <v>411</v>
      </c>
      <c r="C22" s="285" t="s">
        <v>545</v>
      </c>
      <c r="D22" s="285" t="s">
        <v>546</v>
      </c>
      <c r="E22" s="285" t="s">
        <v>547</v>
      </c>
      <c r="F22" s="326" t="s">
        <v>434</v>
      </c>
      <c r="G22" s="326" t="s">
        <v>358</v>
      </c>
      <c r="H22" s="326" t="s">
        <v>358</v>
      </c>
      <c r="I22" s="326" t="s">
        <v>358</v>
      </c>
      <c r="J22" s="326" t="s">
        <v>328</v>
      </c>
      <c r="K22" s="326" t="s">
        <v>358</v>
      </c>
      <c r="L22" s="326" t="s">
        <v>358</v>
      </c>
      <c r="M22" s="326" t="s">
        <v>358</v>
      </c>
      <c r="N22" s="326" t="s">
        <v>358</v>
      </c>
      <c r="O22" s="326" t="s">
        <v>358</v>
      </c>
      <c r="P22" s="326" t="s">
        <v>358</v>
      </c>
      <c r="Q22" s="326" t="s">
        <v>358</v>
      </c>
      <c r="R22" s="326" t="s">
        <v>358</v>
      </c>
      <c r="S22" s="326" t="s">
        <v>358</v>
      </c>
      <c r="T22" s="326" t="s">
        <v>358</v>
      </c>
      <c r="U22" s="326" t="s">
        <v>358</v>
      </c>
      <c r="V22" s="326" t="s">
        <v>328</v>
      </c>
      <c r="W22" s="326" t="s">
        <v>358</v>
      </c>
      <c r="X22" s="326" t="s">
        <v>358</v>
      </c>
      <c r="Y22" s="327">
        <v>62485.870000000003</v>
      </c>
    </row>
    <row r="23" spans="2:25" s="308" customFormat="1" ht="15" customHeight="1">
      <c r="B23" s="285" t="s">
        <v>411</v>
      </c>
      <c r="C23" s="285" t="s">
        <v>491</v>
      </c>
      <c r="D23" s="285" t="s">
        <v>492</v>
      </c>
      <c r="E23" s="285" t="s">
        <v>493</v>
      </c>
      <c r="F23" s="326" t="s">
        <v>434</v>
      </c>
      <c r="G23" s="326" t="s">
        <v>358</v>
      </c>
      <c r="H23" s="326" t="s">
        <v>358</v>
      </c>
      <c r="I23" s="326" t="s">
        <v>358</v>
      </c>
      <c r="J23" s="326" t="s">
        <v>328</v>
      </c>
      <c r="K23" s="326" t="s">
        <v>358</v>
      </c>
      <c r="L23" s="326" t="s">
        <v>358</v>
      </c>
      <c r="M23" s="326" t="s">
        <v>358</v>
      </c>
      <c r="N23" s="326" t="s">
        <v>358</v>
      </c>
      <c r="O23" s="326" t="s">
        <v>358</v>
      </c>
      <c r="P23" s="326" t="s">
        <v>358</v>
      </c>
      <c r="Q23" s="326" t="s">
        <v>358</v>
      </c>
      <c r="R23" s="326" t="s">
        <v>358</v>
      </c>
      <c r="S23" s="326" t="s">
        <v>358</v>
      </c>
      <c r="T23" s="326" t="s">
        <v>358</v>
      </c>
      <c r="U23" s="326" t="s">
        <v>358</v>
      </c>
      <c r="V23" s="326" t="s">
        <v>328</v>
      </c>
      <c r="W23" s="326" t="s">
        <v>358</v>
      </c>
      <c r="X23" s="326" t="s">
        <v>358</v>
      </c>
      <c r="Y23" s="327">
        <v>123999.05</v>
      </c>
    </row>
    <row r="24" spans="2:25" s="308" customFormat="1" ht="15" customHeight="1">
      <c r="B24" s="285" t="s">
        <v>411</v>
      </c>
      <c r="C24" s="285" t="s">
        <v>574</v>
      </c>
      <c r="D24" s="285" t="s">
        <v>575</v>
      </c>
      <c r="E24" s="285" t="s">
        <v>576</v>
      </c>
      <c r="F24" s="326" t="s">
        <v>434</v>
      </c>
      <c r="G24" s="326" t="s">
        <v>358</v>
      </c>
      <c r="H24" s="326" t="s">
        <v>358</v>
      </c>
      <c r="I24" s="326" t="s">
        <v>358</v>
      </c>
      <c r="J24" s="326" t="s">
        <v>328</v>
      </c>
      <c r="K24" s="326" t="s">
        <v>358</v>
      </c>
      <c r="L24" s="326" t="s">
        <v>358</v>
      </c>
      <c r="M24" s="326" t="s">
        <v>358</v>
      </c>
      <c r="N24" s="326" t="s">
        <v>358</v>
      </c>
      <c r="O24" s="326" t="s">
        <v>358</v>
      </c>
      <c r="P24" s="326" t="s">
        <v>358</v>
      </c>
      <c r="Q24" s="326" t="s">
        <v>358</v>
      </c>
      <c r="R24" s="326" t="s">
        <v>358</v>
      </c>
      <c r="S24" s="326" t="s">
        <v>358</v>
      </c>
      <c r="T24" s="326" t="s">
        <v>358</v>
      </c>
      <c r="U24" s="326" t="s">
        <v>358</v>
      </c>
      <c r="V24" s="326" t="s">
        <v>328</v>
      </c>
      <c r="W24" s="326" t="s">
        <v>358</v>
      </c>
      <c r="X24" s="326" t="s">
        <v>358</v>
      </c>
      <c r="Y24" s="327">
        <v>50353.540000000001</v>
      </c>
    </row>
    <row r="25" spans="2:25" s="308" customFormat="1" ht="15" customHeight="1">
      <c r="B25" s="285" t="s">
        <v>411</v>
      </c>
      <c r="C25" s="285" t="s">
        <v>460</v>
      </c>
      <c r="D25" s="285" t="s">
        <v>461</v>
      </c>
      <c r="E25" s="285" t="s">
        <v>462</v>
      </c>
      <c r="F25" s="326" t="s">
        <v>434</v>
      </c>
      <c r="G25" s="326" t="s">
        <v>358</v>
      </c>
      <c r="H25" s="326" t="s">
        <v>358</v>
      </c>
      <c r="I25" s="326" t="s">
        <v>358</v>
      </c>
      <c r="J25" s="326" t="s">
        <v>328</v>
      </c>
      <c r="K25" s="326" t="s">
        <v>358</v>
      </c>
      <c r="L25" s="326" t="s">
        <v>358</v>
      </c>
      <c r="M25" s="326" t="s">
        <v>358</v>
      </c>
      <c r="N25" s="326" t="s">
        <v>358</v>
      </c>
      <c r="O25" s="326" t="s">
        <v>358</v>
      </c>
      <c r="P25" s="326" t="s">
        <v>358</v>
      </c>
      <c r="Q25" s="326" t="s">
        <v>358</v>
      </c>
      <c r="R25" s="326" t="s">
        <v>358</v>
      </c>
      <c r="S25" s="326" t="s">
        <v>358</v>
      </c>
      <c r="T25" s="326" t="s">
        <v>358</v>
      </c>
      <c r="U25" s="326" t="s">
        <v>358</v>
      </c>
      <c r="V25" s="326" t="s">
        <v>328</v>
      </c>
      <c r="W25" s="326" t="s">
        <v>358</v>
      </c>
      <c r="X25" s="326" t="s">
        <v>358</v>
      </c>
      <c r="Y25" s="327">
        <v>68163.690000000002</v>
      </c>
    </row>
    <row r="26" spans="2:25" s="308" customFormat="1" ht="15" customHeight="1">
      <c r="B26" s="285" t="s">
        <v>411</v>
      </c>
      <c r="C26" s="285" t="s">
        <v>474</v>
      </c>
      <c r="D26" s="285" t="s">
        <v>475</v>
      </c>
      <c r="E26" s="285" t="s">
        <v>476</v>
      </c>
      <c r="F26" s="326" t="s">
        <v>434</v>
      </c>
      <c r="G26" s="326" t="s">
        <v>358</v>
      </c>
      <c r="H26" s="326" t="s">
        <v>358</v>
      </c>
      <c r="I26" s="326" t="s">
        <v>358</v>
      </c>
      <c r="J26" s="326" t="s">
        <v>328</v>
      </c>
      <c r="K26" s="326" t="s">
        <v>358</v>
      </c>
      <c r="L26" s="326" t="s">
        <v>358</v>
      </c>
      <c r="M26" s="326" t="s">
        <v>358</v>
      </c>
      <c r="N26" s="326" t="s">
        <v>358</v>
      </c>
      <c r="O26" s="326" t="s">
        <v>358</v>
      </c>
      <c r="P26" s="326" t="s">
        <v>358</v>
      </c>
      <c r="Q26" s="326" t="s">
        <v>358</v>
      </c>
      <c r="R26" s="326" t="s">
        <v>358</v>
      </c>
      <c r="S26" s="326" t="s">
        <v>358</v>
      </c>
      <c r="T26" s="326" t="s">
        <v>358</v>
      </c>
      <c r="U26" s="326" t="s">
        <v>358</v>
      </c>
      <c r="V26" s="326" t="s">
        <v>328</v>
      </c>
      <c r="W26" s="326" t="s">
        <v>358</v>
      </c>
      <c r="X26" s="326" t="s">
        <v>358</v>
      </c>
      <c r="Y26" s="327">
        <v>68201.320000000007</v>
      </c>
    </row>
    <row r="27" spans="2:25" s="308" customFormat="1" ht="15" customHeight="1">
      <c r="B27" s="285" t="s">
        <v>411</v>
      </c>
      <c r="C27" s="285" t="s">
        <v>570</v>
      </c>
      <c r="D27" s="285" t="s">
        <v>571</v>
      </c>
      <c r="E27" s="285" t="s">
        <v>572</v>
      </c>
      <c r="F27" s="326" t="s">
        <v>434</v>
      </c>
      <c r="G27" s="326" t="s">
        <v>358</v>
      </c>
      <c r="H27" s="326" t="s">
        <v>358</v>
      </c>
      <c r="I27" s="326" t="s">
        <v>358</v>
      </c>
      <c r="J27" s="326" t="s">
        <v>328</v>
      </c>
      <c r="K27" s="326" t="s">
        <v>358</v>
      </c>
      <c r="L27" s="326" t="s">
        <v>358</v>
      </c>
      <c r="M27" s="326" t="s">
        <v>358</v>
      </c>
      <c r="N27" s="326" t="s">
        <v>358</v>
      </c>
      <c r="O27" s="326" t="s">
        <v>358</v>
      </c>
      <c r="P27" s="326" t="s">
        <v>358</v>
      </c>
      <c r="Q27" s="326" t="s">
        <v>358</v>
      </c>
      <c r="R27" s="326" t="s">
        <v>358</v>
      </c>
      <c r="S27" s="326" t="s">
        <v>358</v>
      </c>
      <c r="T27" s="326" t="s">
        <v>358</v>
      </c>
      <c r="U27" s="326" t="s">
        <v>358</v>
      </c>
      <c r="V27" s="326" t="s">
        <v>328</v>
      </c>
      <c r="W27" s="326" t="s">
        <v>358</v>
      </c>
      <c r="X27" s="326" t="s">
        <v>358</v>
      </c>
      <c r="Y27" s="327">
        <v>102665.28999999999</v>
      </c>
    </row>
    <row r="28" spans="2:25" s="308" customFormat="1" ht="15" customHeight="1">
      <c r="B28" s="285" t="s">
        <v>411</v>
      </c>
      <c r="C28" s="285" t="s">
        <v>478</v>
      </c>
      <c r="D28" s="285" t="s">
        <v>479</v>
      </c>
      <c r="E28" s="285" t="s">
        <v>480</v>
      </c>
      <c r="F28" s="326" t="s">
        <v>434</v>
      </c>
      <c r="G28" s="326" t="s">
        <v>358</v>
      </c>
      <c r="H28" s="326" t="s">
        <v>358</v>
      </c>
      <c r="I28" s="326" t="s">
        <v>358</v>
      </c>
      <c r="J28" s="326" t="s">
        <v>328</v>
      </c>
      <c r="K28" s="326" t="s">
        <v>358</v>
      </c>
      <c r="L28" s="326" t="s">
        <v>358</v>
      </c>
      <c r="M28" s="326" t="s">
        <v>358</v>
      </c>
      <c r="N28" s="326" t="s">
        <v>358</v>
      </c>
      <c r="O28" s="326" t="s">
        <v>358</v>
      </c>
      <c r="P28" s="326" t="s">
        <v>358</v>
      </c>
      <c r="Q28" s="326" t="s">
        <v>358</v>
      </c>
      <c r="R28" s="326" t="s">
        <v>358</v>
      </c>
      <c r="S28" s="326" t="s">
        <v>358</v>
      </c>
      <c r="T28" s="326" t="s">
        <v>358</v>
      </c>
      <c r="U28" s="326" t="s">
        <v>358</v>
      </c>
      <c r="V28" s="326" t="s">
        <v>328</v>
      </c>
      <c r="W28" s="326" t="s">
        <v>358</v>
      </c>
      <c r="X28" s="326" t="s">
        <v>358</v>
      </c>
      <c r="Y28" s="327">
        <v>65752.449999999997</v>
      </c>
    </row>
    <row r="29" spans="2:25" s="308" customFormat="1" ht="15" customHeight="1">
      <c r="B29" s="285" t="s">
        <v>411</v>
      </c>
      <c r="C29" s="285" t="s">
        <v>533</v>
      </c>
      <c r="D29" s="285" t="s">
        <v>534</v>
      </c>
      <c r="E29" s="285" t="s">
        <v>535</v>
      </c>
      <c r="F29" s="326" t="s">
        <v>434</v>
      </c>
      <c r="G29" s="326" t="s">
        <v>358</v>
      </c>
      <c r="H29" s="326" t="s">
        <v>358</v>
      </c>
      <c r="I29" s="326" t="s">
        <v>358</v>
      </c>
      <c r="J29" s="326" t="s">
        <v>328</v>
      </c>
      <c r="K29" s="326" t="s">
        <v>358</v>
      </c>
      <c r="L29" s="326" t="s">
        <v>358</v>
      </c>
      <c r="M29" s="326" t="s">
        <v>358</v>
      </c>
      <c r="N29" s="326" t="s">
        <v>358</v>
      </c>
      <c r="O29" s="326" t="s">
        <v>358</v>
      </c>
      <c r="P29" s="326" t="s">
        <v>358</v>
      </c>
      <c r="Q29" s="326" t="s">
        <v>358</v>
      </c>
      <c r="R29" s="326" t="s">
        <v>358</v>
      </c>
      <c r="S29" s="326" t="s">
        <v>358</v>
      </c>
      <c r="T29" s="326" t="s">
        <v>358</v>
      </c>
      <c r="U29" s="326" t="s">
        <v>358</v>
      </c>
      <c r="V29" s="326" t="s">
        <v>328</v>
      </c>
      <c r="W29" s="326" t="s">
        <v>358</v>
      </c>
      <c r="X29" s="326" t="s">
        <v>358</v>
      </c>
      <c r="Y29" s="327">
        <v>66360.339999999997</v>
      </c>
    </row>
    <row r="30" spans="2:25" s="308" customFormat="1" ht="15" customHeight="1">
      <c r="B30" s="285" t="s">
        <v>411</v>
      </c>
      <c r="C30" s="285" t="s">
        <v>443</v>
      </c>
      <c r="D30" s="285" t="s">
        <v>444</v>
      </c>
      <c r="E30" s="285" t="s">
        <v>445</v>
      </c>
      <c r="F30" s="326" t="s">
        <v>434</v>
      </c>
      <c r="G30" s="326" t="s">
        <v>358</v>
      </c>
      <c r="H30" s="326" t="s">
        <v>358</v>
      </c>
      <c r="I30" s="326" t="s">
        <v>358</v>
      </c>
      <c r="J30" s="326" t="s">
        <v>328</v>
      </c>
      <c r="K30" s="326" t="s">
        <v>358</v>
      </c>
      <c r="L30" s="326" t="s">
        <v>358</v>
      </c>
      <c r="M30" s="326" t="s">
        <v>358</v>
      </c>
      <c r="N30" s="326" t="s">
        <v>358</v>
      </c>
      <c r="O30" s="326" t="s">
        <v>358</v>
      </c>
      <c r="P30" s="326" t="s">
        <v>358</v>
      </c>
      <c r="Q30" s="326" t="s">
        <v>358</v>
      </c>
      <c r="R30" s="326" t="s">
        <v>358</v>
      </c>
      <c r="S30" s="326" t="s">
        <v>358</v>
      </c>
      <c r="T30" s="326" t="s">
        <v>358</v>
      </c>
      <c r="U30" s="326" t="s">
        <v>358</v>
      </c>
      <c r="V30" s="326" t="s">
        <v>328</v>
      </c>
      <c r="W30" s="326" t="s">
        <v>358</v>
      </c>
      <c r="X30" s="326" t="s">
        <v>358</v>
      </c>
      <c r="Y30" s="327">
        <v>148977.14999999999</v>
      </c>
    </row>
    <row r="31" spans="2:25" s="308" customFormat="1" ht="15" customHeight="1">
      <c r="B31" s="285" t="s">
        <v>411</v>
      </c>
      <c r="C31" s="285" t="s">
        <v>529</v>
      </c>
      <c r="D31" s="285" t="s">
        <v>530</v>
      </c>
      <c r="E31" s="285" t="s">
        <v>531</v>
      </c>
      <c r="F31" s="326" t="s">
        <v>434</v>
      </c>
      <c r="G31" s="326" t="s">
        <v>358</v>
      </c>
      <c r="H31" s="326" t="s">
        <v>358</v>
      </c>
      <c r="I31" s="326" t="s">
        <v>358</v>
      </c>
      <c r="J31" s="326" t="s">
        <v>328</v>
      </c>
      <c r="K31" s="326" t="s">
        <v>358</v>
      </c>
      <c r="L31" s="326" t="s">
        <v>358</v>
      </c>
      <c r="M31" s="326" t="s">
        <v>358</v>
      </c>
      <c r="N31" s="326" t="s">
        <v>358</v>
      </c>
      <c r="O31" s="326" t="s">
        <v>358</v>
      </c>
      <c r="P31" s="326" t="s">
        <v>358</v>
      </c>
      <c r="Q31" s="326" t="s">
        <v>358</v>
      </c>
      <c r="R31" s="326" t="s">
        <v>358</v>
      </c>
      <c r="S31" s="326" t="s">
        <v>358</v>
      </c>
      <c r="T31" s="326" t="s">
        <v>358</v>
      </c>
      <c r="U31" s="326" t="s">
        <v>358</v>
      </c>
      <c r="V31" s="326" t="s">
        <v>328</v>
      </c>
      <c r="W31" s="326" t="s">
        <v>358</v>
      </c>
      <c r="X31" s="326" t="s">
        <v>358</v>
      </c>
      <c r="Y31" s="327">
        <v>55228.489999999998</v>
      </c>
    </row>
    <row r="32" spans="2:25" s="308" customFormat="1" ht="15" customHeight="1">
      <c r="B32" s="285" t="s">
        <v>411</v>
      </c>
      <c r="C32" s="285" t="s">
        <v>464</v>
      </c>
      <c r="D32" s="285" t="s">
        <v>465</v>
      </c>
      <c r="E32" s="285" t="s">
        <v>466</v>
      </c>
      <c r="F32" s="326" t="s">
        <v>434</v>
      </c>
      <c r="G32" s="326" t="s">
        <v>358</v>
      </c>
      <c r="H32" s="326" t="s">
        <v>358</v>
      </c>
      <c r="I32" s="326" t="s">
        <v>358</v>
      </c>
      <c r="J32" s="326" t="s">
        <v>328</v>
      </c>
      <c r="K32" s="326" t="s">
        <v>358</v>
      </c>
      <c r="L32" s="326" t="s">
        <v>358</v>
      </c>
      <c r="M32" s="326" t="s">
        <v>358</v>
      </c>
      <c r="N32" s="326" t="s">
        <v>358</v>
      </c>
      <c r="O32" s="326" t="s">
        <v>358</v>
      </c>
      <c r="P32" s="326" t="s">
        <v>358</v>
      </c>
      <c r="Q32" s="326" t="s">
        <v>358</v>
      </c>
      <c r="R32" s="326" t="s">
        <v>358</v>
      </c>
      <c r="S32" s="326" t="s">
        <v>358</v>
      </c>
      <c r="T32" s="326" t="s">
        <v>358</v>
      </c>
      <c r="U32" s="326" t="s">
        <v>358</v>
      </c>
      <c r="V32" s="326" t="s">
        <v>328</v>
      </c>
      <c r="W32" s="326" t="s">
        <v>358</v>
      </c>
      <c r="X32" s="326" t="s">
        <v>358</v>
      </c>
      <c r="Y32" s="327">
        <v>115929.13</v>
      </c>
    </row>
    <row r="33" spans="2:25" s="308" customFormat="1" ht="15" customHeight="1">
      <c r="B33" s="285" t="s">
        <v>411</v>
      </c>
      <c r="C33" s="285" t="s">
        <v>553</v>
      </c>
      <c r="D33" s="285" t="s">
        <v>554</v>
      </c>
      <c r="E33" s="285" t="s">
        <v>555</v>
      </c>
      <c r="F33" s="326" t="s">
        <v>434</v>
      </c>
      <c r="G33" s="326" t="s">
        <v>358</v>
      </c>
      <c r="H33" s="326" t="s">
        <v>358</v>
      </c>
      <c r="I33" s="326" t="s">
        <v>358</v>
      </c>
      <c r="J33" s="326" t="s">
        <v>328</v>
      </c>
      <c r="K33" s="326" t="s">
        <v>358</v>
      </c>
      <c r="L33" s="326" t="s">
        <v>358</v>
      </c>
      <c r="M33" s="326" t="s">
        <v>358</v>
      </c>
      <c r="N33" s="326" t="s">
        <v>358</v>
      </c>
      <c r="O33" s="326" t="s">
        <v>358</v>
      </c>
      <c r="P33" s="326" t="s">
        <v>358</v>
      </c>
      <c r="Q33" s="326" t="s">
        <v>358</v>
      </c>
      <c r="R33" s="326" t="s">
        <v>358</v>
      </c>
      <c r="S33" s="326" t="s">
        <v>358</v>
      </c>
      <c r="T33" s="326" t="s">
        <v>358</v>
      </c>
      <c r="U33" s="326" t="s">
        <v>358</v>
      </c>
      <c r="V33" s="326" t="s">
        <v>328</v>
      </c>
      <c r="W33" s="326" t="s">
        <v>358</v>
      </c>
      <c r="X33" s="326" t="s">
        <v>358</v>
      </c>
      <c r="Y33" s="327">
        <v>60361.449999999997</v>
      </c>
    </row>
    <row r="34" spans="2:25" s="308" customFormat="1" ht="15" customHeight="1">
      <c r="B34" s="285" t="s">
        <v>411</v>
      </c>
      <c r="C34" s="285" t="s">
        <v>521</v>
      </c>
      <c r="D34" s="285" t="s">
        <v>522</v>
      </c>
      <c r="E34" s="285" t="s">
        <v>523</v>
      </c>
      <c r="F34" s="326" t="s">
        <v>434</v>
      </c>
      <c r="G34" s="326" t="s">
        <v>358</v>
      </c>
      <c r="H34" s="326" t="s">
        <v>358</v>
      </c>
      <c r="I34" s="326" t="s">
        <v>358</v>
      </c>
      <c r="J34" s="326" t="s">
        <v>328</v>
      </c>
      <c r="K34" s="326" t="s">
        <v>358</v>
      </c>
      <c r="L34" s="326" t="s">
        <v>358</v>
      </c>
      <c r="M34" s="326" t="s">
        <v>358</v>
      </c>
      <c r="N34" s="326" t="s">
        <v>358</v>
      </c>
      <c r="O34" s="326" t="s">
        <v>358</v>
      </c>
      <c r="P34" s="326" t="s">
        <v>358</v>
      </c>
      <c r="Q34" s="326" t="s">
        <v>358</v>
      </c>
      <c r="R34" s="326" t="s">
        <v>358</v>
      </c>
      <c r="S34" s="326" t="s">
        <v>358</v>
      </c>
      <c r="T34" s="326" t="s">
        <v>358</v>
      </c>
      <c r="U34" s="326" t="s">
        <v>358</v>
      </c>
      <c r="V34" s="326" t="s">
        <v>328</v>
      </c>
      <c r="W34" s="326" t="s">
        <v>358</v>
      </c>
      <c r="X34" s="326" t="s">
        <v>358</v>
      </c>
      <c r="Y34" s="327">
        <v>162553.06</v>
      </c>
    </row>
    <row r="35" spans="2:25" s="308" customFormat="1" ht="15" customHeight="1">
      <c r="B35" s="285" t="s">
        <v>411</v>
      </c>
      <c r="C35" s="285" t="s">
        <v>483</v>
      </c>
      <c r="D35" s="285" t="s">
        <v>484</v>
      </c>
      <c r="E35" s="285" t="s">
        <v>485</v>
      </c>
      <c r="F35" s="326" t="s">
        <v>434</v>
      </c>
      <c r="G35" s="326" t="s">
        <v>358</v>
      </c>
      <c r="H35" s="326" t="s">
        <v>358</v>
      </c>
      <c r="I35" s="326" t="s">
        <v>358</v>
      </c>
      <c r="J35" s="326" t="s">
        <v>328</v>
      </c>
      <c r="K35" s="326" t="s">
        <v>358</v>
      </c>
      <c r="L35" s="326" t="s">
        <v>358</v>
      </c>
      <c r="M35" s="326" t="s">
        <v>358</v>
      </c>
      <c r="N35" s="326" t="s">
        <v>358</v>
      </c>
      <c r="O35" s="326" t="s">
        <v>358</v>
      </c>
      <c r="P35" s="326" t="s">
        <v>358</v>
      </c>
      <c r="Q35" s="326" t="s">
        <v>358</v>
      </c>
      <c r="R35" s="326" t="s">
        <v>358</v>
      </c>
      <c r="S35" s="326" t="s">
        <v>358</v>
      </c>
      <c r="T35" s="326" t="s">
        <v>358</v>
      </c>
      <c r="U35" s="326" t="s">
        <v>358</v>
      </c>
      <c r="V35" s="326" t="s">
        <v>328</v>
      </c>
      <c r="W35" s="326" t="s">
        <v>358</v>
      </c>
      <c r="X35" s="326" t="s">
        <v>358</v>
      </c>
      <c r="Y35" s="327">
        <v>59310.239999999998</v>
      </c>
    </row>
    <row r="36" spans="2:25" s="308" customFormat="1" ht="15" customHeight="1">
      <c r="B36" s="285" t="s">
        <v>411</v>
      </c>
      <c r="C36" s="285" t="s">
        <v>487</v>
      </c>
      <c r="D36" s="285" t="s">
        <v>488</v>
      </c>
      <c r="E36" s="285" t="s">
        <v>489</v>
      </c>
      <c r="F36" s="326" t="s">
        <v>434</v>
      </c>
      <c r="G36" s="326" t="s">
        <v>358</v>
      </c>
      <c r="H36" s="326" t="s">
        <v>358</v>
      </c>
      <c r="I36" s="326" t="s">
        <v>358</v>
      </c>
      <c r="J36" s="326" t="s">
        <v>328</v>
      </c>
      <c r="K36" s="326" t="s">
        <v>358</v>
      </c>
      <c r="L36" s="326" t="s">
        <v>358</v>
      </c>
      <c r="M36" s="326" t="s">
        <v>358</v>
      </c>
      <c r="N36" s="326" t="s">
        <v>358</v>
      </c>
      <c r="O36" s="326" t="s">
        <v>358</v>
      </c>
      <c r="P36" s="326" t="s">
        <v>358</v>
      </c>
      <c r="Q36" s="326" t="s">
        <v>358</v>
      </c>
      <c r="R36" s="326" t="s">
        <v>358</v>
      </c>
      <c r="S36" s="326" t="s">
        <v>358</v>
      </c>
      <c r="T36" s="326" t="s">
        <v>358</v>
      </c>
      <c r="U36" s="326" t="s">
        <v>358</v>
      </c>
      <c r="V36" s="326" t="s">
        <v>328</v>
      </c>
      <c r="W36" s="326" t="s">
        <v>358</v>
      </c>
      <c r="X36" s="326" t="s">
        <v>358</v>
      </c>
      <c r="Y36" s="327">
        <v>174661.12</v>
      </c>
    </row>
    <row r="37" spans="2:25" s="308" customFormat="1" ht="15" customHeight="1">
      <c r="B37" s="285" t="s">
        <v>411</v>
      </c>
      <c r="C37" s="285" t="s">
        <v>495</v>
      </c>
      <c r="D37" s="285" t="s">
        <v>496</v>
      </c>
      <c r="E37" s="285" t="s">
        <v>497</v>
      </c>
      <c r="F37" s="326" t="s">
        <v>434</v>
      </c>
      <c r="G37" s="326" t="s">
        <v>358</v>
      </c>
      <c r="H37" s="326" t="s">
        <v>358</v>
      </c>
      <c r="I37" s="326" t="s">
        <v>358</v>
      </c>
      <c r="J37" s="326" t="s">
        <v>328</v>
      </c>
      <c r="K37" s="326" t="s">
        <v>358</v>
      </c>
      <c r="L37" s="326" t="s">
        <v>358</v>
      </c>
      <c r="M37" s="326" t="s">
        <v>358</v>
      </c>
      <c r="N37" s="326" t="s">
        <v>358</v>
      </c>
      <c r="O37" s="326" t="s">
        <v>358</v>
      </c>
      <c r="P37" s="326" t="s">
        <v>358</v>
      </c>
      <c r="Q37" s="326" t="s">
        <v>358</v>
      </c>
      <c r="R37" s="326" t="s">
        <v>358</v>
      </c>
      <c r="S37" s="326" t="s">
        <v>358</v>
      </c>
      <c r="T37" s="326" t="s">
        <v>358</v>
      </c>
      <c r="U37" s="326" t="s">
        <v>358</v>
      </c>
      <c r="V37" s="326" t="s">
        <v>328</v>
      </c>
      <c r="W37" s="326" t="s">
        <v>358</v>
      </c>
      <c r="X37" s="326" t="s">
        <v>358</v>
      </c>
      <c r="Y37" s="327">
        <v>169848.57000000001</v>
      </c>
    </row>
    <row r="38" spans="2:25" s="308" customFormat="1" ht="15" customHeight="1">
      <c r="B38" s="285" t="s">
        <v>411</v>
      </c>
      <c r="C38" s="285" t="s">
        <v>428</v>
      </c>
      <c r="D38" s="285" t="s">
        <v>429</v>
      </c>
      <c r="E38" s="285" t="s">
        <v>430</v>
      </c>
      <c r="F38" s="326" t="s">
        <v>417</v>
      </c>
      <c r="G38" s="326" t="s">
        <v>358</v>
      </c>
      <c r="H38" s="326" t="s">
        <v>358</v>
      </c>
      <c r="I38" s="326" t="s">
        <v>358</v>
      </c>
      <c r="J38" s="326" t="s">
        <v>328</v>
      </c>
      <c r="K38" s="326" t="s">
        <v>358</v>
      </c>
      <c r="L38" s="326" t="s">
        <v>358</v>
      </c>
      <c r="M38" s="326" t="s">
        <v>358</v>
      </c>
      <c r="N38" s="326" t="s">
        <v>358</v>
      </c>
      <c r="O38" s="326" t="s">
        <v>358</v>
      </c>
      <c r="P38" s="326" t="s">
        <v>358</v>
      </c>
      <c r="Q38" s="326" t="s">
        <v>358</v>
      </c>
      <c r="R38" s="326" t="s">
        <v>358</v>
      </c>
      <c r="S38" s="326" t="s">
        <v>358</v>
      </c>
      <c r="T38" s="326" t="s">
        <v>358</v>
      </c>
      <c r="U38" s="326" t="s">
        <v>358</v>
      </c>
      <c r="V38" s="326" t="s">
        <v>328</v>
      </c>
      <c r="W38" s="326" t="s">
        <v>358</v>
      </c>
      <c r="X38" s="326" t="s">
        <v>358</v>
      </c>
      <c r="Y38" s="327">
        <v>180683.25</v>
      </c>
    </row>
    <row r="39" spans="2:25" s="308" customFormat="1" ht="15" customHeight="1">
      <c r="B39" s="285" t="s">
        <v>411</v>
      </c>
      <c r="C39" s="285" t="s">
        <v>513</v>
      </c>
      <c r="D39" s="285" t="s">
        <v>514</v>
      </c>
      <c r="E39" s="285" t="s">
        <v>515</v>
      </c>
      <c r="F39" s="326" t="s">
        <v>417</v>
      </c>
      <c r="G39" s="326" t="s">
        <v>358</v>
      </c>
      <c r="H39" s="326" t="s">
        <v>358</v>
      </c>
      <c r="I39" s="326" t="s">
        <v>358</v>
      </c>
      <c r="J39" s="326" t="s">
        <v>328</v>
      </c>
      <c r="K39" s="326" t="s">
        <v>358</v>
      </c>
      <c r="L39" s="326" t="s">
        <v>358</v>
      </c>
      <c r="M39" s="326" t="s">
        <v>358</v>
      </c>
      <c r="N39" s="326" t="s">
        <v>358</v>
      </c>
      <c r="O39" s="326" t="s">
        <v>358</v>
      </c>
      <c r="P39" s="326" t="s">
        <v>358</v>
      </c>
      <c r="Q39" s="326" t="s">
        <v>358</v>
      </c>
      <c r="R39" s="326" t="s">
        <v>358</v>
      </c>
      <c r="S39" s="326" t="s">
        <v>358</v>
      </c>
      <c r="T39" s="326" t="s">
        <v>358</v>
      </c>
      <c r="U39" s="326" t="s">
        <v>358</v>
      </c>
      <c r="V39" s="326" t="s">
        <v>328</v>
      </c>
      <c r="W39" s="326" t="s">
        <v>358</v>
      </c>
      <c r="X39" s="326" t="s">
        <v>358</v>
      </c>
      <c r="Y39" s="327">
        <v>59577.860000000001</v>
      </c>
    </row>
    <row r="40" spans="2:25" s="308" customFormat="1" ht="15" customHeight="1">
      <c r="B40" s="285" t="s">
        <v>411</v>
      </c>
      <c r="C40" s="285" t="s">
        <v>526</v>
      </c>
      <c r="D40" s="285" t="s">
        <v>527</v>
      </c>
      <c r="E40" s="285" t="s">
        <v>528</v>
      </c>
      <c r="F40" s="326" t="s">
        <v>417</v>
      </c>
      <c r="G40" s="326" t="s">
        <v>358</v>
      </c>
      <c r="H40" s="326" t="s">
        <v>358</v>
      </c>
      <c r="I40" s="326" t="s">
        <v>358</v>
      </c>
      <c r="J40" s="326" t="s">
        <v>328</v>
      </c>
      <c r="K40" s="326" t="s">
        <v>358</v>
      </c>
      <c r="L40" s="326" t="s">
        <v>358</v>
      </c>
      <c r="M40" s="326" t="s">
        <v>358</v>
      </c>
      <c r="N40" s="326" t="s">
        <v>358</v>
      </c>
      <c r="O40" s="326" t="s">
        <v>358</v>
      </c>
      <c r="P40" s="326" t="s">
        <v>358</v>
      </c>
      <c r="Q40" s="326" t="s">
        <v>358</v>
      </c>
      <c r="R40" s="326" t="s">
        <v>358</v>
      </c>
      <c r="S40" s="326" t="s">
        <v>358</v>
      </c>
      <c r="T40" s="326" t="s">
        <v>358</v>
      </c>
      <c r="U40" s="326" t="s">
        <v>358</v>
      </c>
      <c r="V40" s="326" t="s">
        <v>328</v>
      </c>
      <c r="W40" s="326" t="s">
        <v>358</v>
      </c>
      <c r="X40" s="326" t="s">
        <v>358</v>
      </c>
      <c r="Y40" s="327">
        <v>161472.5</v>
      </c>
    </row>
    <row r="41" spans="2:25" s="308" customFormat="1" ht="15" customHeight="1">
      <c r="B41" s="285" t="s">
        <v>411</v>
      </c>
      <c r="C41" s="285" t="s">
        <v>456</v>
      </c>
      <c r="D41" s="285" t="s">
        <v>457</v>
      </c>
      <c r="E41" s="285" t="s">
        <v>458</v>
      </c>
      <c r="F41" s="326" t="s">
        <v>417</v>
      </c>
      <c r="G41" s="326" t="s">
        <v>358</v>
      </c>
      <c r="H41" s="326" t="s">
        <v>358</v>
      </c>
      <c r="I41" s="326" t="s">
        <v>358</v>
      </c>
      <c r="J41" s="326" t="s">
        <v>328</v>
      </c>
      <c r="K41" s="326" t="s">
        <v>358</v>
      </c>
      <c r="L41" s="326" t="s">
        <v>358</v>
      </c>
      <c r="M41" s="326" t="s">
        <v>358</v>
      </c>
      <c r="N41" s="326" t="s">
        <v>358</v>
      </c>
      <c r="O41" s="326" t="s">
        <v>358</v>
      </c>
      <c r="P41" s="326" t="s">
        <v>358</v>
      </c>
      <c r="Q41" s="326" t="s">
        <v>358</v>
      </c>
      <c r="R41" s="326" t="s">
        <v>358</v>
      </c>
      <c r="S41" s="326" t="s">
        <v>358</v>
      </c>
      <c r="T41" s="326" t="s">
        <v>358</v>
      </c>
      <c r="U41" s="326" t="s">
        <v>358</v>
      </c>
      <c r="V41" s="326" t="s">
        <v>328</v>
      </c>
      <c r="W41" s="326" t="s">
        <v>358</v>
      </c>
      <c r="X41" s="326" t="s">
        <v>358</v>
      </c>
      <c r="Y41" s="327">
        <v>118655.22</v>
      </c>
    </row>
    <row r="42" spans="2:25" s="308" customFormat="1" ht="15" customHeight="1">
      <c r="B42" s="285" t="s">
        <v>411</v>
      </c>
      <c r="C42" s="285" t="s">
        <v>566</v>
      </c>
      <c r="D42" s="285" t="s">
        <v>567</v>
      </c>
      <c r="E42" s="285" t="s">
        <v>568</v>
      </c>
      <c r="F42" s="326" t="s">
        <v>417</v>
      </c>
      <c r="G42" s="326" t="s">
        <v>358</v>
      </c>
      <c r="H42" s="326" t="s">
        <v>358</v>
      </c>
      <c r="I42" s="326" t="s">
        <v>358</v>
      </c>
      <c r="J42" s="326" t="s">
        <v>328</v>
      </c>
      <c r="K42" s="326" t="s">
        <v>358</v>
      </c>
      <c r="L42" s="326" t="s">
        <v>358</v>
      </c>
      <c r="M42" s="326" t="s">
        <v>358</v>
      </c>
      <c r="N42" s="326" t="s">
        <v>358</v>
      </c>
      <c r="O42" s="326" t="s">
        <v>358</v>
      </c>
      <c r="P42" s="326" t="s">
        <v>358</v>
      </c>
      <c r="Q42" s="326" t="s">
        <v>358</v>
      </c>
      <c r="R42" s="326" t="s">
        <v>358</v>
      </c>
      <c r="S42" s="326" t="s">
        <v>358</v>
      </c>
      <c r="T42" s="326" t="s">
        <v>358</v>
      </c>
      <c r="U42" s="326" t="s">
        <v>358</v>
      </c>
      <c r="V42" s="326" t="s">
        <v>328</v>
      </c>
      <c r="W42" s="326" t="s">
        <v>358</v>
      </c>
      <c r="X42" s="326" t="s">
        <v>358</v>
      </c>
      <c r="Y42" s="327">
        <v>95949.929999999993</v>
      </c>
    </row>
    <row r="43" spans="2:25" s="308" customFormat="1" ht="15" customHeight="1">
      <c r="B43" s="285" t="s">
        <v>411</v>
      </c>
      <c r="C43" s="285" t="s">
        <v>558</v>
      </c>
      <c r="D43" s="285" t="s">
        <v>559</v>
      </c>
      <c r="E43" s="285" t="s">
        <v>560</v>
      </c>
      <c r="F43" s="326" t="s">
        <v>417</v>
      </c>
      <c r="G43" s="326" t="s">
        <v>358</v>
      </c>
      <c r="H43" s="326" t="s">
        <v>358</v>
      </c>
      <c r="I43" s="326" t="s">
        <v>358</v>
      </c>
      <c r="J43" s="326" t="s">
        <v>328</v>
      </c>
      <c r="K43" s="326" t="s">
        <v>358</v>
      </c>
      <c r="L43" s="326" t="s">
        <v>358</v>
      </c>
      <c r="M43" s="326" t="s">
        <v>358</v>
      </c>
      <c r="N43" s="326" t="s">
        <v>358</v>
      </c>
      <c r="O43" s="326" t="s">
        <v>358</v>
      </c>
      <c r="P43" s="326" t="s">
        <v>358</v>
      </c>
      <c r="Q43" s="326" t="s">
        <v>358</v>
      </c>
      <c r="R43" s="326" t="s">
        <v>358</v>
      </c>
      <c r="S43" s="326" t="s">
        <v>358</v>
      </c>
      <c r="T43" s="326" t="s">
        <v>358</v>
      </c>
      <c r="U43" s="326" t="s">
        <v>358</v>
      </c>
      <c r="V43" s="326" t="s">
        <v>328</v>
      </c>
      <c r="W43" s="326" t="s">
        <v>358</v>
      </c>
      <c r="X43" s="326" t="s">
        <v>358</v>
      </c>
      <c r="Y43" s="327">
        <v>50211.589999999997</v>
      </c>
    </row>
    <row r="44" spans="2:25" s="308" customFormat="1" ht="15" customHeight="1">
      <c r="B44" s="285" t="s">
        <v>411</v>
      </c>
      <c r="C44" s="285" t="s">
        <v>562</v>
      </c>
      <c r="D44" s="285" t="s">
        <v>563</v>
      </c>
      <c r="E44" s="285" t="s">
        <v>564</v>
      </c>
      <c r="F44" s="326" t="s">
        <v>417</v>
      </c>
      <c r="G44" s="326" t="s">
        <v>358</v>
      </c>
      <c r="H44" s="326" t="s">
        <v>358</v>
      </c>
      <c r="I44" s="326" t="s">
        <v>358</v>
      </c>
      <c r="J44" s="326" t="s">
        <v>328</v>
      </c>
      <c r="K44" s="326" t="s">
        <v>358</v>
      </c>
      <c r="L44" s="326" t="s">
        <v>358</v>
      </c>
      <c r="M44" s="326" t="s">
        <v>358</v>
      </c>
      <c r="N44" s="326" t="s">
        <v>358</v>
      </c>
      <c r="O44" s="326" t="s">
        <v>358</v>
      </c>
      <c r="P44" s="326" t="s">
        <v>358</v>
      </c>
      <c r="Q44" s="326" t="s">
        <v>358</v>
      </c>
      <c r="R44" s="326" t="s">
        <v>358</v>
      </c>
      <c r="S44" s="326" t="s">
        <v>358</v>
      </c>
      <c r="T44" s="326" t="s">
        <v>358</v>
      </c>
      <c r="U44" s="326" t="s">
        <v>358</v>
      </c>
      <c r="V44" s="326" t="s">
        <v>328</v>
      </c>
      <c r="W44" s="326" t="s">
        <v>358</v>
      </c>
      <c r="X44" s="326" t="s">
        <v>358</v>
      </c>
      <c r="Y44" s="327">
        <v>105100.09</v>
      </c>
    </row>
    <row r="45" spans="2:25" s="308" customFormat="1" ht="15" customHeight="1">
      <c r="B45" s="285" t="s">
        <v>411</v>
      </c>
      <c r="C45" s="285" t="s">
        <v>470</v>
      </c>
      <c r="D45" s="285" t="s">
        <v>471</v>
      </c>
      <c r="E45" s="285" t="s">
        <v>472</v>
      </c>
      <c r="F45" s="326" t="s">
        <v>417</v>
      </c>
      <c r="G45" s="326" t="s">
        <v>358</v>
      </c>
      <c r="H45" s="326" t="s">
        <v>358</v>
      </c>
      <c r="I45" s="326" t="s">
        <v>358</v>
      </c>
      <c r="J45" s="326" t="s">
        <v>328</v>
      </c>
      <c r="K45" s="326" t="s">
        <v>358</v>
      </c>
      <c r="L45" s="326" t="s">
        <v>358</v>
      </c>
      <c r="M45" s="326" t="s">
        <v>358</v>
      </c>
      <c r="N45" s="326" t="s">
        <v>358</v>
      </c>
      <c r="O45" s="326" t="s">
        <v>358</v>
      </c>
      <c r="P45" s="326" t="s">
        <v>358</v>
      </c>
      <c r="Q45" s="326" t="s">
        <v>358</v>
      </c>
      <c r="R45" s="326" t="s">
        <v>358</v>
      </c>
      <c r="S45" s="326" t="s">
        <v>358</v>
      </c>
      <c r="T45" s="326" t="s">
        <v>358</v>
      </c>
      <c r="U45" s="326" t="s">
        <v>358</v>
      </c>
      <c r="V45" s="326" t="s">
        <v>328</v>
      </c>
      <c r="W45" s="326" t="s">
        <v>358</v>
      </c>
      <c r="X45" s="326" t="s">
        <v>358</v>
      </c>
      <c r="Y45" s="327">
        <v>119597.13</v>
      </c>
    </row>
    <row r="46" spans="2:25" s="308" customFormat="1" ht="15" customHeight="1">
      <c r="B46" s="285" t="s">
        <v>411</v>
      </c>
      <c r="C46" s="285" t="s">
        <v>412</v>
      </c>
      <c r="D46" s="285" t="s">
        <v>413</v>
      </c>
      <c r="E46" s="285" t="s">
        <v>414</v>
      </c>
      <c r="F46" s="326" t="s">
        <v>417</v>
      </c>
      <c r="G46" s="326" t="s">
        <v>358</v>
      </c>
      <c r="H46" s="326" t="s">
        <v>358</v>
      </c>
      <c r="I46" s="326" t="s">
        <v>358</v>
      </c>
      <c r="J46" s="326" t="s">
        <v>328</v>
      </c>
      <c r="K46" s="326" t="s">
        <v>358</v>
      </c>
      <c r="L46" s="326" t="s">
        <v>358</v>
      </c>
      <c r="M46" s="326" t="s">
        <v>358</v>
      </c>
      <c r="N46" s="326" t="s">
        <v>358</v>
      </c>
      <c r="O46" s="326" t="s">
        <v>358</v>
      </c>
      <c r="P46" s="326" t="s">
        <v>358</v>
      </c>
      <c r="Q46" s="326" t="s">
        <v>358</v>
      </c>
      <c r="R46" s="326" t="s">
        <v>358</v>
      </c>
      <c r="S46" s="326" t="s">
        <v>358</v>
      </c>
      <c r="T46" s="326" t="s">
        <v>358</v>
      </c>
      <c r="U46" s="326" t="s">
        <v>358</v>
      </c>
      <c r="V46" s="326" t="s">
        <v>328</v>
      </c>
      <c r="W46" s="326" t="s">
        <v>358</v>
      </c>
      <c r="X46" s="326" t="s">
        <v>358</v>
      </c>
      <c r="Y46" s="327">
        <v>180683.25</v>
      </c>
    </row>
    <row r="47" spans="2:25" s="308" customFormat="1" ht="15" customHeight="1">
      <c r="B47" s="285" t="s">
        <v>411</v>
      </c>
      <c r="C47" s="285" t="s">
        <v>499</v>
      </c>
      <c r="D47" s="285" t="s">
        <v>500</v>
      </c>
      <c r="E47" s="285" t="s">
        <v>501</v>
      </c>
      <c r="F47" s="326" t="s">
        <v>417</v>
      </c>
      <c r="G47" s="326" t="s">
        <v>358</v>
      </c>
      <c r="H47" s="326" t="s">
        <v>358</v>
      </c>
      <c r="I47" s="326" t="s">
        <v>358</v>
      </c>
      <c r="J47" s="326" t="s">
        <v>328</v>
      </c>
      <c r="K47" s="326" t="s">
        <v>358</v>
      </c>
      <c r="L47" s="326" t="s">
        <v>358</v>
      </c>
      <c r="M47" s="326" t="s">
        <v>358</v>
      </c>
      <c r="N47" s="326" t="s">
        <v>358</v>
      </c>
      <c r="O47" s="326" t="s">
        <v>358</v>
      </c>
      <c r="P47" s="326" t="s">
        <v>358</v>
      </c>
      <c r="Q47" s="326" t="s">
        <v>358</v>
      </c>
      <c r="R47" s="326" t="s">
        <v>358</v>
      </c>
      <c r="S47" s="326" t="s">
        <v>358</v>
      </c>
      <c r="T47" s="326" t="s">
        <v>358</v>
      </c>
      <c r="U47" s="326" t="s">
        <v>358</v>
      </c>
      <c r="V47" s="326" t="s">
        <v>328</v>
      </c>
      <c r="W47" s="326" t="s">
        <v>358</v>
      </c>
      <c r="X47" s="326" t="s">
        <v>358</v>
      </c>
      <c r="Y47" s="327">
        <v>64700.089999999997</v>
      </c>
    </row>
    <row r="48" spans="2:25" s="308" customFormat="1" ht="15" customHeight="1">
      <c r="B48" s="285" t="s">
        <v>411</v>
      </c>
      <c r="C48" s="285" t="s">
        <v>418</v>
      </c>
      <c r="D48" s="285" t="s">
        <v>419</v>
      </c>
      <c r="E48" s="285" t="s">
        <v>420</v>
      </c>
      <c r="F48" s="326" t="s">
        <v>417</v>
      </c>
      <c r="G48" s="326" t="s">
        <v>358</v>
      </c>
      <c r="H48" s="326" t="s">
        <v>358</v>
      </c>
      <c r="I48" s="326" t="s">
        <v>358</v>
      </c>
      <c r="J48" s="326" t="s">
        <v>328</v>
      </c>
      <c r="K48" s="326" t="s">
        <v>358</v>
      </c>
      <c r="L48" s="326" t="s">
        <v>358</v>
      </c>
      <c r="M48" s="326" t="s">
        <v>358</v>
      </c>
      <c r="N48" s="326" t="s">
        <v>358</v>
      </c>
      <c r="O48" s="326" t="s">
        <v>358</v>
      </c>
      <c r="P48" s="326" t="s">
        <v>358</v>
      </c>
      <c r="Q48" s="326" t="s">
        <v>358</v>
      </c>
      <c r="R48" s="326" t="s">
        <v>358</v>
      </c>
      <c r="S48" s="326" t="s">
        <v>358</v>
      </c>
      <c r="T48" s="326" t="s">
        <v>358</v>
      </c>
      <c r="U48" s="326" t="s">
        <v>358</v>
      </c>
      <c r="V48" s="326" t="s">
        <v>328</v>
      </c>
      <c r="W48" s="326" t="s">
        <v>358</v>
      </c>
      <c r="X48" s="326" t="s">
        <v>358</v>
      </c>
      <c r="Y48" s="327">
        <v>121721.37</v>
      </c>
    </row>
    <row r="49" spans="2:25" s="308" customFormat="1" ht="15" customHeight="1">
      <c r="B49" s="285" t="s">
        <v>411</v>
      </c>
      <c r="C49" s="285" t="s">
        <v>447</v>
      </c>
      <c r="D49" s="285" t="s">
        <v>448</v>
      </c>
      <c r="E49" s="285" t="s">
        <v>449</v>
      </c>
      <c r="F49" s="326" t="s">
        <v>417</v>
      </c>
      <c r="G49" s="326" t="s">
        <v>358</v>
      </c>
      <c r="H49" s="326" t="s">
        <v>358</v>
      </c>
      <c r="I49" s="326" t="s">
        <v>358</v>
      </c>
      <c r="J49" s="326" t="s">
        <v>328</v>
      </c>
      <c r="K49" s="326" t="s">
        <v>358</v>
      </c>
      <c r="L49" s="326" t="s">
        <v>358</v>
      </c>
      <c r="M49" s="326" t="s">
        <v>358</v>
      </c>
      <c r="N49" s="326" t="s">
        <v>358</v>
      </c>
      <c r="O49" s="326" t="s">
        <v>358</v>
      </c>
      <c r="P49" s="326" t="s">
        <v>358</v>
      </c>
      <c r="Q49" s="326" t="s">
        <v>358</v>
      </c>
      <c r="R49" s="326" t="s">
        <v>358</v>
      </c>
      <c r="S49" s="326" t="s">
        <v>358</v>
      </c>
      <c r="T49" s="326" t="s">
        <v>358</v>
      </c>
      <c r="U49" s="326" t="s">
        <v>358</v>
      </c>
      <c r="V49" s="326" t="s">
        <v>328</v>
      </c>
      <c r="W49" s="326" t="s">
        <v>358</v>
      </c>
      <c r="X49" s="326" t="s">
        <v>358</v>
      </c>
      <c r="Y49" s="327">
        <v>71263.229999999996</v>
      </c>
    </row>
    <row r="50" spans="2:25" s="308" customFormat="1" ht="15" customHeight="1">
      <c r="B50" s="285" t="s">
        <v>411</v>
      </c>
      <c r="C50" s="285" t="s">
        <v>537</v>
      </c>
      <c r="D50" s="285" t="s">
        <v>538</v>
      </c>
      <c r="E50" s="285" t="s">
        <v>539</v>
      </c>
      <c r="F50" s="326" t="s">
        <v>417</v>
      </c>
      <c r="G50" s="326" t="s">
        <v>358</v>
      </c>
      <c r="H50" s="326" t="s">
        <v>358</v>
      </c>
      <c r="I50" s="326" t="s">
        <v>358</v>
      </c>
      <c r="J50" s="326" t="s">
        <v>328</v>
      </c>
      <c r="K50" s="326" t="s">
        <v>358</v>
      </c>
      <c r="L50" s="326" t="s">
        <v>358</v>
      </c>
      <c r="M50" s="326" t="s">
        <v>358</v>
      </c>
      <c r="N50" s="326" t="s">
        <v>358</v>
      </c>
      <c r="O50" s="326" t="s">
        <v>358</v>
      </c>
      <c r="P50" s="326" t="s">
        <v>358</v>
      </c>
      <c r="Q50" s="326" t="s">
        <v>358</v>
      </c>
      <c r="R50" s="326" t="s">
        <v>358</v>
      </c>
      <c r="S50" s="326" t="s">
        <v>358</v>
      </c>
      <c r="T50" s="326" t="s">
        <v>358</v>
      </c>
      <c r="U50" s="326" t="s">
        <v>358</v>
      </c>
      <c r="V50" s="326" t="s">
        <v>328</v>
      </c>
      <c r="W50" s="326" t="s">
        <v>358</v>
      </c>
      <c r="X50" s="326" t="s">
        <v>358</v>
      </c>
      <c r="Y50" s="327">
        <v>160190.82000000001</v>
      </c>
    </row>
    <row r="51" spans="2:25" s="308" customFormat="1" ht="15" customHeight="1">
      <c r="B51" s="285" t="s">
        <v>411</v>
      </c>
      <c r="C51" s="285" t="s">
        <v>962</v>
      </c>
      <c r="D51" s="285" t="s">
        <v>550</v>
      </c>
      <c r="E51" s="285" t="s">
        <v>551</v>
      </c>
      <c r="F51" s="326" t="s">
        <v>417</v>
      </c>
      <c r="G51" s="326" t="s">
        <v>358</v>
      </c>
      <c r="H51" s="326" t="s">
        <v>358</v>
      </c>
      <c r="I51" s="326" t="s">
        <v>358</v>
      </c>
      <c r="J51" s="326" t="s">
        <v>328</v>
      </c>
      <c r="K51" s="326" t="s">
        <v>358</v>
      </c>
      <c r="L51" s="326" t="s">
        <v>358</v>
      </c>
      <c r="M51" s="326" t="s">
        <v>358</v>
      </c>
      <c r="N51" s="326" t="s">
        <v>358</v>
      </c>
      <c r="O51" s="326" t="s">
        <v>358</v>
      </c>
      <c r="P51" s="326" t="s">
        <v>358</v>
      </c>
      <c r="Q51" s="326" t="s">
        <v>358</v>
      </c>
      <c r="R51" s="326" t="s">
        <v>358</v>
      </c>
      <c r="S51" s="326" t="s">
        <v>358</v>
      </c>
      <c r="T51" s="326" t="s">
        <v>358</v>
      </c>
      <c r="U51" s="326" t="s">
        <v>358</v>
      </c>
      <c r="V51" s="326" t="s">
        <v>328</v>
      </c>
      <c r="W51" s="326" t="s">
        <v>358</v>
      </c>
      <c r="X51" s="326" t="s">
        <v>358</v>
      </c>
      <c r="Y51" s="327">
        <v>52430.169999999998</v>
      </c>
    </row>
    <row r="52" spans="2:25" s="308" customFormat="1" ht="15" customHeight="1">
      <c r="B52" s="285" t="s">
        <v>411</v>
      </c>
      <c r="C52" s="285" t="s">
        <v>422</v>
      </c>
      <c r="D52" s="285" t="s">
        <v>423</v>
      </c>
      <c r="E52" s="285" t="s">
        <v>424</v>
      </c>
      <c r="F52" s="326" t="s">
        <v>417</v>
      </c>
      <c r="G52" s="326" t="s">
        <v>358</v>
      </c>
      <c r="H52" s="326" t="s">
        <v>358</v>
      </c>
      <c r="I52" s="326" t="s">
        <v>358</v>
      </c>
      <c r="J52" s="326" t="s">
        <v>328</v>
      </c>
      <c r="K52" s="326" t="s">
        <v>358</v>
      </c>
      <c r="L52" s="326" t="s">
        <v>358</v>
      </c>
      <c r="M52" s="326" t="s">
        <v>358</v>
      </c>
      <c r="N52" s="326" t="s">
        <v>358</v>
      </c>
      <c r="O52" s="326" t="s">
        <v>358</v>
      </c>
      <c r="P52" s="326" t="s">
        <v>358</v>
      </c>
      <c r="Q52" s="326" t="s">
        <v>358</v>
      </c>
      <c r="R52" s="326" t="s">
        <v>358</v>
      </c>
      <c r="S52" s="326" t="s">
        <v>358</v>
      </c>
      <c r="T52" s="326" t="s">
        <v>358</v>
      </c>
      <c r="U52" s="326" t="s">
        <v>358</v>
      </c>
      <c r="V52" s="326" t="s">
        <v>328</v>
      </c>
      <c r="W52" s="326" t="s">
        <v>358</v>
      </c>
      <c r="X52" s="326" t="s">
        <v>358</v>
      </c>
      <c r="Y52" s="327">
        <v>62518.690000000002</v>
      </c>
    </row>
    <row r="53" spans="2:25" s="308" customFormat="1" ht="15" customHeight="1">
      <c r="B53" s="285" t="s">
        <v>411</v>
      </c>
      <c r="C53" s="285" t="s">
        <v>503</v>
      </c>
      <c r="D53" s="285" t="s">
        <v>504</v>
      </c>
      <c r="E53" s="285" t="s">
        <v>505</v>
      </c>
      <c r="F53" s="326" t="s">
        <v>417</v>
      </c>
      <c r="G53" s="326" t="s">
        <v>358</v>
      </c>
      <c r="H53" s="326" t="s">
        <v>358</v>
      </c>
      <c r="I53" s="326" t="s">
        <v>358</v>
      </c>
      <c r="J53" s="326" t="s">
        <v>328</v>
      </c>
      <c r="K53" s="326" t="s">
        <v>358</v>
      </c>
      <c r="L53" s="326" t="s">
        <v>358</v>
      </c>
      <c r="M53" s="326" t="s">
        <v>358</v>
      </c>
      <c r="N53" s="326" t="s">
        <v>358</v>
      </c>
      <c r="O53" s="326" t="s">
        <v>358</v>
      </c>
      <c r="P53" s="326" t="s">
        <v>358</v>
      </c>
      <c r="Q53" s="326" t="s">
        <v>358</v>
      </c>
      <c r="R53" s="326" t="s">
        <v>358</v>
      </c>
      <c r="S53" s="326" t="s">
        <v>358</v>
      </c>
      <c r="T53" s="326" t="s">
        <v>358</v>
      </c>
      <c r="U53" s="326" t="s">
        <v>358</v>
      </c>
      <c r="V53" s="326" t="s">
        <v>328</v>
      </c>
      <c r="W53" s="326" t="s">
        <v>358</v>
      </c>
      <c r="X53" s="326" t="s">
        <v>358</v>
      </c>
      <c r="Y53" s="327">
        <v>66459.630000000005</v>
      </c>
    </row>
    <row r="54" spans="2:25" s="308" customFormat="1" ht="15" customHeight="1">
      <c r="B54" s="285" t="s">
        <v>411</v>
      </c>
      <c r="C54" s="285" t="s">
        <v>517</v>
      </c>
      <c r="D54" s="285" t="s">
        <v>518</v>
      </c>
      <c r="E54" s="285" t="s">
        <v>519</v>
      </c>
      <c r="F54" s="326" t="s">
        <v>417</v>
      </c>
      <c r="G54" s="326" t="s">
        <v>358</v>
      </c>
      <c r="H54" s="326" t="s">
        <v>358</v>
      </c>
      <c r="I54" s="326" t="s">
        <v>358</v>
      </c>
      <c r="J54" s="326" t="s">
        <v>328</v>
      </c>
      <c r="K54" s="326" t="s">
        <v>358</v>
      </c>
      <c r="L54" s="326" t="s">
        <v>358</v>
      </c>
      <c r="M54" s="326" t="s">
        <v>358</v>
      </c>
      <c r="N54" s="326" t="s">
        <v>358</v>
      </c>
      <c r="O54" s="326" t="s">
        <v>358</v>
      </c>
      <c r="P54" s="326" t="s">
        <v>358</v>
      </c>
      <c r="Q54" s="326" t="s">
        <v>358</v>
      </c>
      <c r="R54" s="326" t="s">
        <v>358</v>
      </c>
      <c r="S54" s="326" t="s">
        <v>358</v>
      </c>
      <c r="T54" s="326" t="s">
        <v>358</v>
      </c>
      <c r="U54" s="326" t="s">
        <v>358</v>
      </c>
      <c r="V54" s="326" t="s">
        <v>328</v>
      </c>
      <c r="W54" s="326" t="s">
        <v>358</v>
      </c>
      <c r="X54" s="326" t="s">
        <v>358</v>
      </c>
      <c r="Y54" s="327">
        <v>107757.33</v>
      </c>
    </row>
    <row r="55" spans="2:25" s="308" customFormat="1" ht="15" customHeight="1">
      <c r="B55" s="285" t="s">
        <v>411</v>
      </c>
      <c r="C55" s="285" t="s">
        <v>509</v>
      </c>
      <c r="D55" s="285" t="s">
        <v>510</v>
      </c>
      <c r="E55" s="285" t="s">
        <v>511</v>
      </c>
      <c r="F55" s="326" t="s">
        <v>417</v>
      </c>
      <c r="G55" s="326" t="s">
        <v>358</v>
      </c>
      <c r="H55" s="326" t="s">
        <v>358</v>
      </c>
      <c r="I55" s="326" t="s">
        <v>358</v>
      </c>
      <c r="J55" s="326" t="s">
        <v>328</v>
      </c>
      <c r="K55" s="326" t="s">
        <v>358</v>
      </c>
      <c r="L55" s="326" t="s">
        <v>358</v>
      </c>
      <c r="M55" s="326" t="s">
        <v>358</v>
      </c>
      <c r="N55" s="326" t="s">
        <v>358</v>
      </c>
      <c r="O55" s="326" t="s">
        <v>358</v>
      </c>
      <c r="P55" s="326" t="s">
        <v>358</v>
      </c>
      <c r="Q55" s="326" t="s">
        <v>358</v>
      </c>
      <c r="R55" s="326" t="s">
        <v>358</v>
      </c>
      <c r="S55" s="326" t="s">
        <v>358</v>
      </c>
      <c r="T55" s="326" t="s">
        <v>358</v>
      </c>
      <c r="U55" s="326" t="s">
        <v>358</v>
      </c>
      <c r="V55" s="326" t="s">
        <v>328</v>
      </c>
      <c r="W55" s="326" t="s">
        <v>358</v>
      </c>
      <c r="X55" s="326" t="s">
        <v>358</v>
      </c>
      <c r="Y55" s="327">
        <v>162754.17000000001</v>
      </c>
    </row>
    <row r="56" spans="2:25" s="308" customFormat="1" ht="15" customHeight="1">
      <c r="B56" s="285" t="s">
        <v>411</v>
      </c>
      <c r="C56" s="285" t="s">
        <v>541</v>
      </c>
      <c r="D56" s="285" t="s">
        <v>542</v>
      </c>
      <c r="E56" s="285" t="s">
        <v>543</v>
      </c>
      <c r="F56" s="326" t="s">
        <v>417</v>
      </c>
      <c r="G56" s="326" t="s">
        <v>358</v>
      </c>
      <c r="H56" s="326" t="s">
        <v>358</v>
      </c>
      <c r="I56" s="326" t="s">
        <v>358</v>
      </c>
      <c r="J56" s="326" t="s">
        <v>328</v>
      </c>
      <c r="K56" s="326" t="s">
        <v>358</v>
      </c>
      <c r="L56" s="326" t="s">
        <v>358</v>
      </c>
      <c r="M56" s="326" t="s">
        <v>358</v>
      </c>
      <c r="N56" s="326" t="s">
        <v>358</v>
      </c>
      <c r="O56" s="326" t="s">
        <v>358</v>
      </c>
      <c r="P56" s="326" t="s">
        <v>358</v>
      </c>
      <c r="Q56" s="326" t="s">
        <v>358</v>
      </c>
      <c r="R56" s="326" t="s">
        <v>358</v>
      </c>
      <c r="S56" s="326" t="s">
        <v>358</v>
      </c>
      <c r="T56" s="326" t="s">
        <v>358</v>
      </c>
      <c r="U56" s="326" t="s">
        <v>358</v>
      </c>
      <c r="V56" s="326" t="s">
        <v>328</v>
      </c>
      <c r="W56" s="326" t="s">
        <v>358</v>
      </c>
      <c r="X56" s="326" t="s">
        <v>358</v>
      </c>
      <c r="Y56" s="327">
        <v>62784.779999999999</v>
      </c>
    </row>
    <row r="57" spans="2:25" s="308" customFormat="1" ht="15" customHeight="1">
      <c r="B57" s="285" t="s">
        <v>411</v>
      </c>
      <c r="C57" s="285" t="s">
        <v>590</v>
      </c>
      <c r="D57" s="285" t="s">
        <v>591</v>
      </c>
      <c r="E57" s="285" t="s">
        <v>592</v>
      </c>
      <c r="F57" s="326" t="s">
        <v>434</v>
      </c>
      <c r="G57" s="326" t="s">
        <v>358</v>
      </c>
      <c r="H57" s="326" t="s">
        <v>358</v>
      </c>
      <c r="I57" s="326" t="s">
        <v>358</v>
      </c>
      <c r="J57" s="326" t="s">
        <v>328</v>
      </c>
      <c r="K57" s="326" t="s">
        <v>358</v>
      </c>
      <c r="L57" s="326" t="s">
        <v>358</v>
      </c>
      <c r="M57" s="326" t="s">
        <v>358</v>
      </c>
      <c r="N57" s="326" t="s">
        <v>358</v>
      </c>
      <c r="O57" s="326" t="s">
        <v>358</v>
      </c>
      <c r="P57" s="326" t="s">
        <v>358</v>
      </c>
      <c r="Q57" s="326" t="s">
        <v>358</v>
      </c>
      <c r="R57" s="326" t="s">
        <v>358</v>
      </c>
      <c r="S57" s="326" t="s">
        <v>358</v>
      </c>
      <c r="T57" s="326" t="s">
        <v>358</v>
      </c>
      <c r="U57" s="326" t="s">
        <v>358</v>
      </c>
      <c r="V57" s="326" t="s">
        <v>328</v>
      </c>
      <c r="W57" s="326" t="s">
        <v>358</v>
      </c>
      <c r="X57" s="326" t="s">
        <v>358</v>
      </c>
      <c r="Y57" s="327">
        <v>138301.04999999999</v>
      </c>
    </row>
    <row r="58" spans="2:25" s="308" customFormat="1" ht="15" customHeight="1">
      <c r="B58" s="285" t="s">
        <v>411</v>
      </c>
      <c r="C58" s="285" t="s">
        <v>594</v>
      </c>
      <c r="D58" s="285" t="s">
        <v>595</v>
      </c>
      <c r="E58" s="285" t="s">
        <v>596</v>
      </c>
      <c r="F58" s="326" t="s">
        <v>417</v>
      </c>
      <c r="G58" s="326" t="s">
        <v>358</v>
      </c>
      <c r="H58" s="326" t="s">
        <v>358</v>
      </c>
      <c r="I58" s="326" t="s">
        <v>358</v>
      </c>
      <c r="J58" s="326" t="s">
        <v>328</v>
      </c>
      <c r="K58" s="326" t="s">
        <v>358</v>
      </c>
      <c r="L58" s="326" t="s">
        <v>358</v>
      </c>
      <c r="M58" s="326" t="s">
        <v>358</v>
      </c>
      <c r="N58" s="326" t="s">
        <v>358</v>
      </c>
      <c r="O58" s="326" t="s">
        <v>358</v>
      </c>
      <c r="P58" s="326" t="s">
        <v>358</v>
      </c>
      <c r="Q58" s="326" t="s">
        <v>358</v>
      </c>
      <c r="R58" s="326" t="s">
        <v>358</v>
      </c>
      <c r="S58" s="326" t="s">
        <v>358</v>
      </c>
      <c r="T58" s="326" t="s">
        <v>358</v>
      </c>
      <c r="U58" s="326" t="s">
        <v>358</v>
      </c>
      <c r="V58" s="326" t="s">
        <v>328</v>
      </c>
      <c r="W58" s="326" t="s">
        <v>358</v>
      </c>
      <c r="X58" s="326" t="s">
        <v>358</v>
      </c>
      <c r="Y58" s="327">
        <v>47747.540000000001</v>
      </c>
    </row>
    <row r="59" spans="2:25" s="308" customFormat="1" ht="15" customHeight="1">
      <c r="B59" s="285" t="s">
        <v>411</v>
      </c>
      <c r="C59" s="285" t="s">
        <v>598</v>
      </c>
      <c r="D59" s="285" t="s">
        <v>599</v>
      </c>
      <c r="E59" s="285" t="s">
        <v>600</v>
      </c>
      <c r="F59" s="326" t="s">
        <v>417</v>
      </c>
      <c r="G59" s="326" t="s">
        <v>358</v>
      </c>
      <c r="H59" s="326" t="s">
        <v>358</v>
      </c>
      <c r="I59" s="326" t="s">
        <v>358</v>
      </c>
      <c r="J59" s="326" t="s">
        <v>328</v>
      </c>
      <c r="K59" s="326" t="s">
        <v>358</v>
      </c>
      <c r="L59" s="326" t="s">
        <v>358</v>
      </c>
      <c r="M59" s="326" t="s">
        <v>358</v>
      </c>
      <c r="N59" s="326" t="s">
        <v>358</v>
      </c>
      <c r="O59" s="326" t="s">
        <v>358</v>
      </c>
      <c r="P59" s="326" t="s">
        <v>358</v>
      </c>
      <c r="Q59" s="326" t="s">
        <v>358</v>
      </c>
      <c r="R59" s="326" t="s">
        <v>358</v>
      </c>
      <c r="S59" s="326" t="s">
        <v>358</v>
      </c>
      <c r="T59" s="326" t="s">
        <v>358</v>
      </c>
      <c r="U59" s="326" t="s">
        <v>358</v>
      </c>
      <c r="V59" s="326" t="s">
        <v>328</v>
      </c>
      <c r="W59" s="326" t="s">
        <v>358</v>
      </c>
      <c r="X59" s="326" t="s">
        <v>358</v>
      </c>
      <c r="Y59" s="327">
        <v>50107.540000000001</v>
      </c>
    </row>
    <row r="60" spans="2:25" s="308" customFormat="1" ht="15" customHeight="1">
      <c r="B60" s="285" t="s">
        <v>411</v>
      </c>
      <c r="C60" s="285" t="s">
        <v>602</v>
      </c>
      <c r="D60" s="285" t="s">
        <v>603</v>
      </c>
      <c r="E60" s="285" t="s">
        <v>604</v>
      </c>
      <c r="F60" s="326" t="s">
        <v>434</v>
      </c>
      <c r="G60" s="326" t="s">
        <v>358</v>
      </c>
      <c r="H60" s="326" t="s">
        <v>358</v>
      </c>
      <c r="I60" s="326" t="s">
        <v>358</v>
      </c>
      <c r="J60" s="326" t="s">
        <v>328</v>
      </c>
      <c r="K60" s="326" t="s">
        <v>358</v>
      </c>
      <c r="L60" s="326" t="s">
        <v>358</v>
      </c>
      <c r="M60" s="326" t="s">
        <v>358</v>
      </c>
      <c r="N60" s="326" t="s">
        <v>358</v>
      </c>
      <c r="O60" s="326" t="s">
        <v>358</v>
      </c>
      <c r="P60" s="326" t="s">
        <v>358</v>
      </c>
      <c r="Q60" s="326" t="s">
        <v>358</v>
      </c>
      <c r="R60" s="326" t="s">
        <v>358</v>
      </c>
      <c r="S60" s="326" t="s">
        <v>358</v>
      </c>
      <c r="T60" s="326" t="s">
        <v>358</v>
      </c>
      <c r="U60" s="326" t="s">
        <v>358</v>
      </c>
      <c r="V60" s="326" t="s">
        <v>328</v>
      </c>
      <c r="W60" s="326" t="s">
        <v>358</v>
      </c>
      <c r="X60" s="326" t="s">
        <v>358</v>
      </c>
      <c r="Y60" s="327">
        <v>53085.589999999997</v>
      </c>
    </row>
    <row r="61" spans="2:25" s="308" customFormat="1" ht="15" customHeight="1">
      <c r="B61" s="285" t="s">
        <v>411</v>
      </c>
      <c r="C61" s="285" t="s">
        <v>606</v>
      </c>
      <c r="D61" s="285" t="s">
        <v>607</v>
      </c>
      <c r="E61" s="285" t="s">
        <v>608</v>
      </c>
      <c r="F61" s="326" t="s">
        <v>417</v>
      </c>
      <c r="G61" s="326" t="s">
        <v>358</v>
      </c>
      <c r="H61" s="326" t="s">
        <v>358</v>
      </c>
      <c r="I61" s="326" t="s">
        <v>358</v>
      </c>
      <c r="J61" s="326" t="s">
        <v>328</v>
      </c>
      <c r="K61" s="326" t="s">
        <v>358</v>
      </c>
      <c r="L61" s="326" t="s">
        <v>358</v>
      </c>
      <c r="M61" s="326" t="s">
        <v>358</v>
      </c>
      <c r="N61" s="326" t="s">
        <v>358</v>
      </c>
      <c r="O61" s="326" t="s">
        <v>358</v>
      </c>
      <c r="P61" s="326" t="s">
        <v>358</v>
      </c>
      <c r="Q61" s="326" t="s">
        <v>358</v>
      </c>
      <c r="R61" s="326" t="s">
        <v>358</v>
      </c>
      <c r="S61" s="326" t="s">
        <v>358</v>
      </c>
      <c r="T61" s="326" t="s">
        <v>358</v>
      </c>
      <c r="U61" s="326" t="s">
        <v>358</v>
      </c>
      <c r="V61" s="326" t="s">
        <v>328</v>
      </c>
      <c r="W61" s="326" t="s">
        <v>358</v>
      </c>
      <c r="X61" s="326" t="s">
        <v>358</v>
      </c>
      <c r="Y61" s="327">
        <v>45269.879999999997</v>
      </c>
    </row>
    <row r="62" spans="2:25" s="308" customFormat="1" ht="15" customHeight="1">
      <c r="B62" s="285" t="s">
        <v>411</v>
      </c>
      <c r="C62" s="285" t="s">
        <v>438</v>
      </c>
      <c r="D62" s="285" t="s">
        <v>439</v>
      </c>
      <c r="E62" s="285" t="s">
        <v>440</v>
      </c>
      <c r="F62" s="326" t="s">
        <v>434</v>
      </c>
      <c r="G62" s="326" t="s">
        <v>358</v>
      </c>
      <c r="H62" s="326" t="s">
        <v>358</v>
      </c>
      <c r="I62" s="326" t="s">
        <v>358</v>
      </c>
      <c r="J62" s="326" t="s">
        <v>358</v>
      </c>
      <c r="K62" s="326" t="s">
        <v>358</v>
      </c>
      <c r="L62" s="326" t="s">
        <v>358</v>
      </c>
      <c r="M62" s="326" t="s">
        <v>358</v>
      </c>
      <c r="N62" s="326" t="s">
        <v>358</v>
      </c>
      <c r="O62" s="326" t="s">
        <v>358</v>
      </c>
      <c r="P62" s="326" t="s">
        <v>358</v>
      </c>
      <c r="Q62" s="326" t="s">
        <v>358</v>
      </c>
      <c r="R62" s="326" t="s">
        <v>358</v>
      </c>
      <c r="S62" s="326" t="s">
        <v>328</v>
      </c>
      <c r="T62" s="326" t="s">
        <v>358</v>
      </c>
      <c r="U62" s="326" t="s">
        <v>358</v>
      </c>
      <c r="V62" s="326" t="s">
        <v>328</v>
      </c>
      <c r="W62" s="326" t="s">
        <v>358</v>
      </c>
      <c r="X62" s="326" t="s">
        <v>358</v>
      </c>
      <c r="Y62" s="327">
        <v>131542.56</v>
      </c>
    </row>
    <row r="63" spans="2:25" s="308" customFormat="1" ht="15" customHeight="1">
      <c r="B63" s="285" t="s">
        <v>411</v>
      </c>
      <c r="C63" s="285" t="s">
        <v>993</v>
      </c>
      <c r="D63" s="285" t="s">
        <v>994</v>
      </c>
      <c r="E63" s="285" t="s">
        <v>995</v>
      </c>
      <c r="F63" s="326" t="s">
        <v>434</v>
      </c>
      <c r="G63" s="326" t="s">
        <v>358</v>
      </c>
      <c r="H63" s="326" t="s">
        <v>358</v>
      </c>
      <c r="I63" s="326" t="s">
        <v>358</v>
      </c>
      <c r="J63" s="326" t="s">
        <v>328</v>
      </c>
      <c r="K63" s="326" t="s">
        <v>358</v>
      </c>
      <c r="L63" s="326" t="s">
        <v>358</v>
      </c>
      <c r="M63" s="326" t="s">
        <v>358</v>
      </c>
      <c r="N63" s="326" t="s">
        <v>358</v>
      </c>
      <c r="O63" s="326" t="s">
        <v>358</v>
      </c>
      <c r="P63" s="326" t="s">
        <v>358</v>
      </c>
      <c r="Q63" s="326" t="s">
        <v>358</v>
      </c>
      <c r="R63" s="326" t="s">
        <v>358</v>
      </c>
      <c r="S63" s="326" t="s">
        <v>358</v>
      </c>
      <c r="T63" s="326" t="s">
        <v>358</v>
      </c>
      <c r="U63" s="326" t="s">
        <v>358</v>
      </c>
      <c r="V63" s="326" t="s">
        <v>328</v>
      </c>
      <c r="W63" s="326" t="s">
        <v>358</v>
      </c>
      <c r="X63" s="326" t="s">
        <v>358</v>
      </c>
      <c r="Y63" s="327">
        <v>105313.91</v>
      </c>
    </row>
    <row r="64" spans="2:25" s="308" customFormat="1" ht="15" customHeight="1">
      <c r="B64" s="285" t="s">
        <v>411</v>
      </c>
      <c r="C64" s="285" t="s">
        <v>1021</v>
      </c>
      <c r="D64" s="285" t="s">
        <v>1022</v>
      </c>
      <c r="E64" s="285" t="s">
        <v>1023</v>
      </c>
      <c r="F64" s="326" t="s">
        <v>417</v>
      </c>
      <c r="G64" s="326" t="s">
        <v>358</v>
      </c>
      <c r="H64" s="326" t="s">
        <v>358</v>
      </c>
      <c r="I64" s="326" t="s">
        <v>358</v>
      </c>
      <c r="J64" s="326" t="s">
        <v>358</v>
      </c>
      <c r="K64" s="326" t="s">
        <v>358</v>
      </c>
      <c r="L64" s="326" t="s">
        <v>358</v>
      </c>
      <c r="M64" s="326" t="s">
        <v>358</v>
      </c>
      <c r="N64" s="326" t="s">
        <v>358</v>
      </c>
      <c r="O64" s="326" t="s">
        <v>358</v>
      </c>
      <c r="P64" s="326" t="s">
        <v>358</v>
      </c>
      <c r="Q64" s="326" t="s">
        <v>358</v>
      </c>
      <c r="R64" s="326" t="s">
        <v>358</v>
      </c>
      <c r="S64" s="326" t="s">
        <v>328</v>
      </c>
      <c r="T64" s="326" t="s">
        <v>358</v>
      </c>
      <c r="U64" s="326" t="s">
        <v>358</v>
      </c>
      <c r="V64" s="326" t="s">
        <v>328</v>
      </c>
      <c r="W64" s="326" t="s">
        <v>358</v>
      </c>
      <c r="X64" s="326" t="s">
        <v>358</v>
      </c>
      <c r="Y64" s="327">
        <v>129544.72</v>
      </c>
    </row>
    <row r="65" spans="2:25" s="308" customFormat="1" ht="15" customHeight="1">
      <c r="B65" s="285" t="s">
        <v>411</v>
      </c>
      <c r="C65" s="285" t="s">
        <v>996</v>
      </c>
      <c r="D65" s="285" t="s">
        <v>997</v>
      </c>
      <c r="E65" s="285" t="s">
        <v>998</v>
      </c>
      <c r="F65" s="326" t="s">
        <v>417</v>
      </c>
      <c r="G65" s="326" t="s">
        <v>358</v>
      </c>
      <c r="H65" s="326" t="s">
        <v>358</v>
      </c>
      <c r="I65" s="326" t="s">
        <v>358</v>
      </c>
      <c r="J65" s="326" t="s">
        <v>328</v>
      </c>
      <c r="K65" s="326" t="s">
        <v>358</v>
      </c>
      <c r="L65" s="326" t="s">
        <v>358</v>
      </c>
      <c r="M65" s="326" t="s">
        <v>358</v>
      </c>
      <c r="N65" s="326" t="s">
        <v>358</v>
      </c>
      <c r="O65" s="326" t="s">
        <v>358</v>
      </c>
      <c r="P65" s="326" t="s">
        <v>358</v>
      </c>
      <c r="Q65" s="326" t="s">
        <v>358</v>
      </c>
      <c r="R65" s="326" t="s">
        <v>358</v>
      </c>
      <c r="S65" s="326" t="s">
        <v>358</v>
      </c>
      <c r="T65" s="326" t="s">
        <v>358</v>
      </c>
      <c r="U65" s="326" t="s">
        <v>358</v>
      </c>
      <c r="V65" s="326" t="s">
        <v>328</v>
      </c>
      <c r="W65" s="326" t="s">
        <v>358</v>
      </c>
      <c r="X65" s="326" t="s">
        <v>358</v>
      </c>
      <c r="Y65" s="327">
        <v>44650.400000000001</v>
      </c>
    </row>
    <row r="66" spans="2:25" s="308" customFormat="1" ht="15" customHeight="1">
      <c r="B66" s="285" t="s">
        <v>411</v>
      </c>
      <c r="C66" s="285" t="s">
        <v>999</v>
      </c>
      <c r="D66" s="285" t="s">
        <v>1000</v>
      </c>
      <c r="E66" s="285" t="s">
        <v>1001</v>
      </c>
      <c r="F66" s="326" t="s">
        <v>417</v>
      </c>
      <c r="G66" s="326" t="s">
        <v>358</v>
      </c>
      <c r="H66" s="326" t="s">
        <v>358</v>
      </c>
      <c r="I66" s="326" t="s">
        <v>358</v>
      </c>
      <c r="J66" s="326" t="s">
        <v>328</v>
      </c>
      <c r="K66" s="326" t="s">
        <v>358</v>
      </c>
      <c r="L66" s="326" t="s">
        <v>358</v>
      </c>
      <c r="M66" s="326" t="s">
        <v>358</v>
      </c>
      <c r="N66" s="326" t="s">
        <v>358</v>
      </c>
      <c r="O66" s="326" t="s">
        <v>358</v>
      </c>
      <c r="P66" s="326" t="s">
        <v>358</v>
      </c>
      <c r="Q66" s="326" t="s">
        <v>358</v>
      </c>
      <c r="R66" s="326" t="s">
        <v>358</v>
      </c>
      <c r="S66" s="326" t="s">
        <v>358</v>
      </c>
      <c r="T66" s="326" t="s">
        <v>358</v>
      </c>
      <c r="U66" s="326" t="s">
        <v>358</v>
      </c>
      <c r="V66" s="326" t="s">
        <v>328</v>
      </c>
      <c r="W66" s="326" t="s">
        <v>358</v>
      </c>
      <c r="X66" s="326" t="s">
        <v>358</v>
      </c>
      <c r="Y66" s="327">
        <v>44650.400000000001</v>
      </c>
    </row>
    <row r="67" spans="2:25" s="308" customFormat="1" ht="15" customHeight="1">
      <c r="B67" s="285" t="s">
        <v>411</v>
      </c>
      <c r="C67" s="285" t="s">
        <v>1002</v>
      </c>
      <c r="D67" s="285" t="s">
        <v>1003</v>
      </c>
      <c r="E67" s="285" t="s">
        <v>1004</v>
      </c>
      <c r="F67" s="326" t="s">
        <v>434</v>
      </c>
      <c r="G67" s="326" t="s">
        <v>358</v>
      </c>
      <c r="H67" s="326" t="s">
        <v>358</v>
      </c>
      <c r="I67" s="326" t="s">
        <v>358</v>
      </c>
      <c r="J67" s="326" t="s">
        <v>328</v>
      </c>
      <c r="K67" s="326" t="s">
        <v>358</v>
      </c>
      <c r="L67" s="326" t="s">
        <v>358</v>
      </c>
      <c r="M67" s="326" t="s">
        <v>358</v>
      </c>
      <c r="N67" s="326" t="s">
        <v>358</v>
      </c>
      <c r="O67" s="326" t="s">
        <v>358</v>
      </c>
      <c r="P67" s="326" t="s">
        <v>358</v>
      </c>
      <c r="Q67" s="326" t="s">
        <v>358</v>
      </c>
      <c r="R67" s="326" t="s">
        <v>358</v>
      </c>
      <c r="S67" s="326" t="s">
        <v>358</v>
      </c>
      <c r="T67" s="326" t="s">
        <v>358</v>
      </c>
      <c r="U67" s="326" t="s">
        <v>358</v>
      </c>
      <c r="V67" s="326" t="s">
        <v>328</v>
      </c>
      <c r="W67" s="326" t="s">
        <v>358</v>
      </c>
      <c r="X67" s="326" t="s">
        <v>358</v>
      </c>
      <c r="Y67" s="327">
        <v>188712.22</v>
      </c>
    </row>
    <row r="68" spans="2:25" s="308" customFormat="1" ht="15" customHeight="1">
      <c r="B68" s="285" t="s">
        <v>411</v>
      </c>
      <c r="C68" s="285" t="s">
        <v>1005</v>
      </c>
      <c r="D68" s="285" t="s">
        <v>1006</v>
      </c>
      <c r="E68" s="285" t="s">
        <v>1007</v>
      </c>
      <c r="F68" s="326" t="s">
        <v>434</v>
      </c>
      <c r="G68" s="326" t="s">
        <v>358</v>
      </c>
      <c r="H68" s="326" t="s">
        <v>358</v>
      </c>
      <c r="I68" s="326" t="s">
        <v>358</v>
      </c>
      <c r="J68" s="326" t="s">
        <v>328</v>
      </c>
      <c r="K68" s="326" t="s">
        <v>358</v>
      </c>
      <c r="L68" s="326" t="s">
        <v>358</v>
      </c>
      <c r="M68" s="326" t="s">
        <v>358</v>
      </c>
      <c r="N68" s="326" t="s">
        <v>358</v>
      </c>
      <c r="O68" s="326" t="s">
        <v>358</v>
      </c>
      <c r="P68" s="326" t="s">
        <v>358</v>
      </c>
      <c r="Q68" s="326" t="s">
        <v>358</v>
      </c>
      <c r="R68" s="326" t="s">
        <v>358</v>
      </c>
      <c r="S68" s="326" t="s">
        <v>358</v>
      </c>
      <c r="T68" s="326" t="s">
        <v>358</v>
      </c>
      <c r="U68" s="326" t="s">
        <v>358</v>
      </c>
      <c r="V68" s="326" t="s">
        <v>328</v>
      </c>
      <c r="W68" s="326" t="s">
        <v>358</v>
      </c>
      <c r="X68" s="326" t="s">
        <v>358</v>
      </c>
      <c r="Y68" s="327">
        <v>44650.400000000001</v>
      </c>
    </row>
    <row r="69" spans="2:25" s="308" customFormat="1" ht="15" customHeight="1">
      <c r="B69" s="285" t="s">
        <v>411</v>
      </c>
      <c r="C69" s="285" t="s">
        <v>1008</v>
      </c>
      <c r="D69" s="285" t="s">
        <v>1009</v>
      </c>
      <c r="E69" s="285" t="s">
        <v>1010</v>
      </c>
      <c r="F69" s="326" t="s">
        <v>434</v>
      </c>
      <c r="G69" s="326" t="s">
        <v>358</v>
      </c>
      <c r="H69" s="326" t="s">
        <v>358</v>
      </c>
      <c r="I69" s="326" t="s">
        <v>358</v>
      </c>
      <c r="J69" s="326" t="s">
        <v>328</v>
      </c>
      <c r="K69" s="326" t="s">
        <v>358</v>
      </c>
      <c r="L69" s="326" t="s">
        <v>358</v>
      </c>
      <c r="M69" s="326" t="s">
        <v>358</v>
      </c>
      <c r="N69" s="326" t="s">
        <v>358</v>
      </c>
      <c r="O69" s="326" t="s">
        <v>358</v>
      </c>
      <c r="P69" s="326" t="s">
        <v>358</v>
      </c>
      <c r="Q69" s="326" t="s">
        <v>358</v>
      </c>
      <c r="R69" s="326" t="s">
        <v>358</v>
      </c>
      <c r="S69" s="326" t="s">
        <v>358</v>
      </c>
      <c r="T69" s="326" t="s">
        <v>358</v>
      </c>
      <c r="U69" s="326" t="s">
        <v>358</v>
      </c>
      <c r="V69" s="326" t="s">
        <v>328</v>
      </c>
      <c r="W69" s="326" t="s">
        <v>358</v>
      </c>
      <c r="X69" s="326" t="s">
        <v>358</v>
      </c>
      <c r="Y69" s="327">
        <v>46401.290000000001</v>
      </c>
    </row>
    <row r="70" spans="2:25" s="308" customFormat="1" ht="15" customHeight="1">
      <c r="B70" s="285" t="s">
        <v>411</v>
      </c>
      <c r="C70" s="285" t="s">
        <v>1011</v>
      </c>
      <c r="D70" s="285" t="s">
        <v>1049</v>
      </c>
      <c r="E70" s="285" t="s">
        <v>1063</v>
      </c>
      <c r="F70" s="326" t="s">
        <v>434</v>
      </c>
      <c r="G70" s="326" t="s">
        <v>358</v>
      </c>
      <c r="H70" s="326" t="s">
        <v>358</v>
      </c>
      <c r="I70" s="326" t="s">
        <v>358</v>
      </c>
      <c r="J70" s="326" t="s">
        <v>328</v>
      </c>
      <c r="K70" s="326" t="s">
        <v>358</v>
      </c>
      <c r="L70" s="326" t="s">
        <v>358</v>
      </c>
      <c r="M70" s="326" t="s">
        <v>358</v>
      </c>
      <c r="N70" s="326" t="s">
        <v>358</v>
      </c>
      <c r="O70" s="326" t="s">
        <v>358</v>
      </c>
      <c r="P70" s="326" t="s">
        <v>358</v>
      </c>
      <c r="Q70" s="326" t="s">
        <v>358</v>
      </c>
      <c r="R70" s="326" t="s">
        <v>358</v>
      </c>
      <c r="S70" s="326" t="s">
        <v>358</v>
      </c>
      <c r="T70" s="326" t="s">
        <v>358</v>
      </c>
      <c r="U70" s="326" t="s">
        <v>358</v>
      </c>
      <c r="V70" s="326" t="s">
        <v>328</v>
      </c>
      <c r="W70" s="326" t="s">
        <v>358</v>
      </c>
      <c r="X70" s="326" t="s">
        <v>358</v>
      </c>
      <c r="Y70" s="327">
        <v>47478.510000000002</v>
      </c>
    </row>
    <row r="71" spans="2:25" s="308" customFormat="1" ht="15" customHeight="1">
      <c r="B71" s="285" t="s">
        <v>411</v>
      </c>
      <c r="C71" s="285" t="s">
        <v>1012</v>
      </c>
      <c r="D71" s="285" t="s">
        <v>1013</v>
      </c>
      <c r="E71" s="285" t="s">
        <v>1014</v>
      </c>
      <c r="F71" s="326" t="s">
        <v>434</v>
      </c>
      <c r="G71" s="326" t="s">
        <v>358</v>
      </c>
      <c r="H71" s="326" t="s">
        <v>358</v>
      </c>
      <c r="I71" s="326" t="s">
        <v>358</v>
      </c>
      <c r="J71" s="326" t="s">
        <v>328</v>
      </c>
      <c r="K71" s="326" t="s">
        <v>358</v>
      </c>
      <c r="L71" s="326" t="s">
        <v>358</v>
      </c>
      <c r="M71" s="326" t="s">
        <v>358</v>
      </c>
      <c r="N71" s="326" t="s">
        <v>358</v>
      </c>
      <c r="O71" s="326" t="s">
        <v>358</v>
      </c>
      <c r="P71" s="326" t="s">
        <v>358</v>
      </c>
      <c r="Q71" s="326" t="s">
        <v>358</v>
      </c>
      <c r="R71" s="326" t="s">
        <v>358</v>
      </c>
      <c r="S71" s="326" t="s">
        <v>358</v>
      </c>
      <c r="T71" s="326" t="s">
        <v>358</v>
      </c>
      <c r="U71" s="326" t="s">
        <v>358</v>
      </c>
      <c r="V71" s="326" t="s">
        <v>328</v>
      </c>
      <c r="W71" s="326" t="s">
        <v>358</v>
      </c>
      <c r="X71" s="326" t="s">
        <v>358</v>
      </c>
      <c r="Y71" s="327">
        <v>43989.480000000003</v>
      </c>
    </row>
    <row r="72" spans="2:25" s="308" customFormat="1" ht="15" customHeight="1">
      <c r="B72" s="285" t="s">
        <v>411</v>
      </c>
      <c r="C72" s="285" t="s">
        <v>1015</v>
      </c>
      <c r="D72" s="285" t="s">
        <v>1016</v>
      </c>
      <c r="E72" s="285" t="s">
        <v>1017</v>
      </c>
      <c r="F72" s="326" t="s">
        <v>417</v>
      </c>
      <c r="G72" s="326" t="s">
        <v>358</v>
      </c>
      <c r="H72" s="326" t="s">
        <v>358</v>
      </c>
      <c r="I72" s="326" t="s">
        <v>358</v>
      </c>
      <c r="J72" s="326" t="s">
        <v>328</v>
      </c>
      <c r="K72" s="326" t="s">
        <v>358</v>
      </c>
      <c r="L72" s="326" t="s">
        <v>358</v>
      </c>
      <c r="M72" s="326" t="s">
        <v>358</v>
      </c>
      <c r="N72" s="326" t="s">
        <v>358</v>
      </c>
      <c r="O72" s="326" t="s">
        <v>358</v>
      </c>
      <c r="P72" s="326" t="s">
        <v>358</v>
      </c>
      <c r="Q72" s="326" t="s">
        <v>358</v>
      </c>
      <c r="R72" s="326" t="s">
        <v>358</v>
      </c>
      <c r="S72" s="326" t="s">
        <v>358</v>
      </c>
      <c r="T72" s="326" t="s">
        <v>358</v>
      </c>
      <c r="U72" s="326" t="s">
        <v>358</v>
      </c>
      <c r="V72" s="326" t="s">
        <v>328</v>
      </c>
      <c r="W72" s="326" t="s">
        <v>358</v>
      </c>
      <c r="X72" s="326" t="s">
        <v>358</v>
      </c>
      <c r="Y72" s="327">
        <v>53661.300000000003</v>
      </c>
    </row>
    <row r="73" spans="2:25" s="308" customFormat="1" ht="15" customHeight="1">
      <c r="B73" s="285" t="s">
        <v>411</v>
      </c>
      <c r="C73" s="285" t="s">
        <v>1018</v>
      </c>
      <c r="D73" s="285" t="s">
        <v>1019</v>
      </c>
      <c r="E73" s="285" t="s">
        <v>1020</v>
      </c>
      <c r="F73" s="326" t="s">
        <v>434</v>
      </c>
      <c r="G73" s="326" t="s">
        <v>358</v>
      </c>
      <c r="H73" s="326" t="s">
        <v>358</v>
      </c>
      <c r="I73" s="326" t="s">
        <v>358</v>
      </c>
      <c r="J73" s="326" t="s">
        <v>328</v>
      </c>
      <c r="K73" s="326" t="s">
        <v>358</v>
      </c>
      <c r="L73" s="326" t="s">
        <v>358</v>
      </c>
      <c r="M73" s="326" t="s">
        <v>358</v>
      </c>
      <c r="N73" s="326" t="s">
        <v>358</v>
      </c>
      <c r="O73" s="326" t="s">
        <v>358</v>
      </c>
      <c r="P73" s="326" t="s">
        <v>358</v>
      </c>
      <c r="Q73" s="326" t="s">
        <v>358</v>
      </c>
      <c r="R73" s="326" t="s">
        <v>358</v>
      </c>
      <c r="S73" s="326" t="s">
        <v>358</v>
      </c>
      <c r="T73" s="326" t="s">
        <v>358</v>
      </c>
      <c r="U73" s="326" t="s">
        <v>358</v>
      </c>
      <c r="V73" s="326" t="s">
        <v>328</v>
      </c>
      <c r="W73" s="326" t="s">
        <v>358</v>
      </c>
      <c r="X73" s="326" t="s">
        <v>358</v>
      </c>
      <c r="Y73" s="327">
        <v>44061.779999999999</v>
      </c>
    </row>
    <row r="74" spans="2:25" s="308" customFormat="1" ht="15" customHeight="1">
      <c r="B74" s="285" t="s">
        <v>411</v>
      </c>
      <c r="C74" s="285" t="s">
        <v>744</v>
      </c>
      <c r="D74" s="285" t="s">
        <v>745</v>
      </c>
      <c r="E74" s="285" t="s">
        <v>746</v>
      </c>
      <c r="F74" s="326" t="s">
        <v>417</v>
      </c>
      <c r="G74" s="326" t="s">
        <v>358</v>
      </c>
      <c r="H74" s="326" t="s">
        <v>358</v>
      </c>
      <c r="I74" s="326" t="s">
        <v>358</v>
      </c>
      <c r="J74" s="326" t="s">
        <v>328</v>
      </c>
      <c r="K74" s="326" t="s">
        <v>358</v>
      </c>
      <c r="L74" s="326" t="s">
        <v>358</v>
      </c>
      <c r="M74" s="326" t="s">
        <v>358</v>
      </c>
      <c r="N74" s="326" t="s">
        <v>358</v>
      </c>
      <c r="O74" s="326" t="s">
        <v>358</v>
      </c>
      <c r="P74" s="326" t="s">
        <v>358</v>
      </c>
      <c r="Q74" s="326" t="s">
        <v>358</v>
      </c>
      <c r="R74" s="326" t="s">
        <v>358</v>
      </c>
      <c r="S74" s="326" t="s">
        <v>358</v>
      </c>
      <c r="T74" s="326" t="s">
        <v>358</v>
      </c>
      <c r="U74" s="326" t="s">
        <v>358</v>
      </c>
      <c r="V74" s="326" t="s">
        <v>328</v>
      </c>
      <c r="W74" s="326" t="s">
        <v>358</v>
      </c>
      <c r="X74" s="326" t="s">
        <v>358</v>
      </c>
      <c r="Y74" s="327">
        <v>112248.12</v>
      </c>
    </row>
    <row r="75" spans="2:25" s="308" customFormat="1" ht="15" customHeight="1">
      <c r="B75" s="310" t="s">
        <v>136</v>
      </c>
      <c r="C75" s="150">
        <f>COUNTA(Tabla11[RFC])</f>
        <v>57</v>
      </c>
      <c r="E75" s="153"/>
      <c r="H75" s="311"/>
      <c r="I75" s="311"/>
      <c r="J75" s="311"/>
      <c r="K75" s="311"/>
      <c r="L75" s="311"/>
      <c r="M75" s="311"/>
      <c r="N75" s="311"/>
      <c r="V75" s="371" t="s">
        <v>198</v>
      </c>
      <c r="W75" s="371"/>
      <c r="X75" s="371"/>
      <c r="Y75" s="312">
        <f>SUBTOTAL(109,Tabla11[Total de recursos presupuestales ejercidos en servicios personales en el periodo
(2)])</f>
        <v>5260886.4000000004</v>
      </c>
    </row>
    <row r="76" spans="2:25" s="308" customFormat="1" ht="15" customHeight="1">
      <c r="B76" s="313"/>
      <c r="C76" s="314"/>
      <c r="D76" s="314"/>
      <c r="E76" s="187"/>
      <c r="F76" s="314"/>
      <c r="G76" s="314"/>
      <c r="H76" s="314"/>
      <c r="I76" s="314"/>
      <c r="J76" s="314"/>
      <c r="K76" s="314"/>
      <c r="L76" s="314"/>
      <c r="M76" s="314"/>
      <c r="N76" s="314"/>
      <c r="O76" s="314"/>
      <c r="P76" s="314"/>
      <c r="Q76" s="314"/>
      <c r="R76" s="314"/>
      <c r="S76" s="314"/>
      <c r="T76" s="314"/>
      <c r="U76" s="314"/>
      <c r="V76" s="314"/>
      <c r="W76" s="314"/>
      <c r="X76" s="314"/>
      <c r="Y76" s="315"/>
    </row>
    <row r="77" spans="2:5" s="308" customFormat="1" ht="15" customHeight="1">
      <c r="B77" s="311" t="s">
        <v>167</v>
      </c>
      <c r="E77" s="180"/>
    </row>
    <row r="78" spans="2:5" s="308" customFormat="1" ht="15" customHeight="1">
      <c r="B78" s="316"/>
      <c r="E78" s="180"/>
    </row>
    <row r="79" spans="2:25" s="308" customFormat="1" ht="15" customHeight="1">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row>
    <row r="80" spans="2:25" s="308" customFormat="1" ht="15" customHeight="1">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row>
    <row r="81" spans="2:25" s="308" customFormat="1" ht="15" customHeight="1">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row>
    <row r="82" spans="2:25" s="308" customFormat="1" ht="15" customHeight="1">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row>
    <row r="83" spans="2:25" s="308" customFormat="1" ht="15" customHeight="1">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row>
    <row r="84" spans="2:25" s="308" customFormat="1" ht="15" customHeight="1">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row>
    <row r="85" spans="2:25" s="308" customFormat="1" ht="15" customHeight="1">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row>
    <row r="86" spans="2:25" s="308" customFormat="1" ht="15" customHeight="1">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row>
    <row r="87" spans="2:25" s="308" customFormat="1" ht="15" customHeight="1">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row>
    <row r="88" spans="2:25" s="308" customFormat="1" ht="15" customHeight="1">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row>
    <row r="89" spans="2:25" s="308" customFormat="1" ht="15" customHeight="1">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row>
    <row r="90" spans="2:25" s="308" customFormat="1" ht="15" customHeight="1">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row>
    <row r="91" spans="2:25" s="308" customFormat="1" ht="15" customHeight="1">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row>
    <row r="92" spans="2:25" s="308" customFormat="1" ht="15" customHeight="1">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row>
    <row r="93" spans="2:25" s="308" customFormat="1" ht="15" customHeight="1">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row>
    <row r="94" spans="2:25" s="308" customFormat="1" ht="15" customHeight="1">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row>
    <row r="95" spans="2:25" s="308" customFormat="1" ht="15" customHeight="1">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row>
    <row r="96" spans="2:25" s="308" customFormat="1" ht="15" customHeight="1">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row>
    <row r="97" spans="2:25" s="308" customFormat="1" ht="15" customHeight="1">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row>
    <row r="98" spans="2:25" s="308" customFormat="1" ht="15" customHeight="1">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row>
    <row r="99" spans="2:25" s="308" customFormat="1" ht="15" customHeight="1">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row>
    <row r="100" spans="2:25" s="308" customFormat="1" ht="15" customHeight="1">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row>
    <row r="101" spans="2:25" s="308" customFormat="1" ht="15" customHeight="1">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row>
    <row r="102" spans="2:25" s="308" customFormat="1" ht="15" customHeight="1">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row>
    <row r="103" spans="2:25" s="308" customFormat="1" ht="15" customHeight="1">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row>
    <row r="104" spans="2:25" s="308" customFormat="1" ht="15" customHeight="1">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row>
    <row r="105" spans="2:25" s="308" customFormat="1" ht="15" customHeight="1">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row>
    <row r="106" spans="2:25" s="308" customFormat="1" ht="15" customHeight="1">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row>
    <row r="107" spans="2:25" s="308" customFormat="1" ht="15" customHeight="1">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row>
    <row r="108" spans="2:25" s="308" customFormat="1" ht="15" customHeight="1">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row>
    <row r="109" spans="2:25" s="308" customFormat="1" ht="15" customHeight="1">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row>
    <row r="110" spans="2:25" s="308" customFormat="1" ht="15" customHeight="1">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row>
    <row r="111" spans="2:25" s="308" customFormat="1" ht="15" customHeight="1">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row>
    <row r="112" spans="2:25" s="308" customFormat="1" ht="15" customHeight="1">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row>
    <row r="113" spans="2:25" s="308" customFormat="1" ht="15" customHeight="1">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row>
    <row r="114" spans="2:25" s="308" customFormat="1" ht="15" customHeight="1">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row>
    <row r="115" spans="2:25" s="308" customFormat="1" ht="15" customHeight="1">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row>
    <row r="116" spans="2:25" s="308" customFormat="1" ht="15" customHeight="1">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row>
    <row r="117" spans="2:25" s="308" customFormat="1" ht="15" customHeight="1">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row>
    <row r="118" spans="2:25" s="308" customFormat="1" ht="15" customHeight="1">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row>
    <row r="119" spans="2:25" s="308" customFormat="1" ht="15" customHeight="1">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row>
    <row r="120" spans="2:25" s="308" customFormat="1" ht="15" customHeight="1">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row>
    <row r="121" spans="2:25" s="308" customFormat="1" ht="15" customHeight="1">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row>
    <row r="122" spans="2:25" s="308" customFormat="1" ht="15" customHeight="1">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row>
    <row r="123" spans="2:25" s="308" customFormat="1" ht="15" customHeight="1">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row>
    <row r="124" spans="2:25" s="308" customFormat="1" ht="15" customHeight="1">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row>
    <row r="125" spans="2:25" s="308" customFormat="1" ht="15" customHeight="1">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row>
    <row r="126" spans="2:25" s="308" customFormat="1" ht="15" customHeight="1">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row>
    <row r="127" spans="2:25" s="308" customFormat="1" ht="15" customHeight="1">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row>
    <row r="128" spans="2:25" s="308" customFormat="1" ht="15" customHeight="1">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row>
    <row r="129" spans="2:25" s="308" customFormat="1" ht="15" customHeight="1">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row>
    <row r="130" spans="2:25" s="308" customFormat="1" ht="15" customHeight="1">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row>
    <row r="131" spans="2:25" s="308" customFormat="1" ht="15" customHeight="1">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row>
    <row r="132" spans="2:25" s="308" customFormat="1" ht="15" customHeight="1">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row>
    <row r="133" spans="2:25" s="308" customFormat="1" ht="15" customHeight="1">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row>
    <row r="134" spans="2:25" s="308" customFormat="1" ht="15" customHeight="1">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row>
    <row r="135" spans="2:25" s="308" customFormat="1" ht="15" customHeight="1">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row>
    <row r="136" spans="2:25" s="308" customFormat="1" ht="15" customHeight="1">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row>
    <row r="137" spans="2:25" s="308" customFormat="1" ht="15" customHeight="1">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row>
    <row r="138" spans="2:25" s="308" customFormat="1" ht="15" customHeight="1">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row>
    <row r="139" spans="2:25" s="308" customFormat="1" ht="15" customHeight="1">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row>
    <row r="140" spans="2:25" s="308" customFormat="1" ht="15" customHeight="1">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row>
    <row r="141" spans="2:25" s="308" customFormat="1" ht="15" customHeight="1">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row>
  </sheetData>
  <mergeCells count="17">
    <mergeCell ref="E13:E15"/>
    <mergeCell ref="D13:D15"/>
    <mergeCell ref="C13:C15"/>
    <mergeCell ref="B10:J10"/>
    <mergeCell ref="V75:X75"/>
    <mergeCell ref="B13:B15"/>
    <mergeCell ref="F13:F15"/>
    <mergeCell ref="Y13:Y15"/>
    <mergeCell ref="G14:I14"/>
    <mergeCell ref="J14:L14"/>
    <mergeCell ref="M14:O14"/>
    <mergeCell ref="P14:R14"/>
    <mergeCell ref="S14:U14"/>
    <mergeCell ref="G13:U13"/>
    <mergeCell ref="V13:V15"/>
    <mergeCell ref="W13:W15"/>
    <mergeCell ref="X13:X15"/>
  </mergeCells>
  <dataValidations count="1">
    <dataValidation allowBlank="1" showInputMessage="1" showErrorMessage="1" sqref="B10:J10 W10"/>
  </dataValidations>
  <printOptions horizontalCentered="1"/>
  <pageMargins left="0.2362204724409449" right="0.2362204724409449" top="0.15748031496062992" bottom="1.1811023622047245" header="0" footer="0"/>
  <pageSetup fitToHeight="0" orientation="landscape" paperSize="14" scale="51" r:id="rId6"/>
  <headerFooter>
    <oddFooter>&amp;L&amp;G&amp;C&amp;D&amp;R&amp;P de &amp;N</oddFooter>
  </headerFooter>
  <drawing r:id="rId3"/>
  <legacyDrawing r:id="rId4"/>
  <legacyDrawingHF r:id="rId5"/>
  <tableParts>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5" tint="-0.4999699890613556"/>
    <pageSetUpPr fitToPage="1"/>
  </sheetPr>
  <dimension ref="B1:V174"/>
  <sheetViews>
    <sheetView showGridLines="0" zoomScale="80" zoomScaleNormal="80" zoomScalePageLayoutView="70" workbookViewId="0" topLeftCell="A1">
      <selection pane="topLeft" activeCell="W176" sqref="W176"/>
    </sheetView>
  </sheetViews>
  <sheetFormatPr defaultColWidth="11.004285714285713" defaultRowHeight="15"/>
  <cols>
    <col min="1" max="1" width="3.5714285714285716" style="1" customWidth="1"/>
    <col min="2" max="2" width="18.571428571428573" style="1" customWidth="1"/>
    <col min="3" max="3" width="12.857142857142858" style="1" bestFit="1" customWidth="1"/>
    <col min="4" max="4" width="12.142857142857142" style="1" bestFit="1" customWidth="1"/>
    <col min="5" max="5" width="17.857142857142858" style="1" bestFit="1" customWidth="1"/>
    <col min="6" max="6" width="24.142857142857142" style="1" bestFit="1" customWidth="1"/>
    <col min="7" max="7" width="48.57142857142857" style="1" customWidth="1"/>
    <col min="8" max="8" width="9.285714285714286" style="1" customWidth="1"/>
    <col min="9" max="9" width="12.285714285714286" style="1" customWidth="1"/>
    <col min="10" max="10" width="11.571428571428571" style="1" customWidth="1"/>
    <col min="11" max="11" width="6.857142857142857" style="1" customWidth="1"/>
    <col min="12" max="13" width="7" style="1" customWidth="1"/>
    <col min="14" max="14" width="8.714285714285714" style="1" customWidth="1"/>
    <col min="15" max="15" width="8.428571428571429" style="1" customWidth="1"/>
    <col min="16" max="16" width="9.428571428571429" style="1" customWidth="1"/>
    <col min="17" max="17" width="10.285714285714286" style="1" customWidth="1"/>
    <col min="18" max="18" width="11.714285714285714" style="1" customWidth="1"/>
    <col min="19" max="20" width="10.571428571428571" style="1" customWidth="1"/>
    <col min="21" max="21" width="16.857142857142858" style="1" customWidth="1"/>
    <col min="22" max="22" width="13.571428571428571" style="1" customWidth="1"/>
    <col min="23" max="16384" width="11" style="1"/>
  </cols>
  <sheetData>
    <row r="1" spans="2:22" ht="17.25" customHeight="1">
      <c r="B1" s="6"/>
      <c r="C1" s="3"/>
      <c r="D1" s="3"/>
      <c r="E1" s="3"/>
      <c r="G1" s="3"/>
      <c r="H1" s="3"/>
      <c r="I1" s="3"/>
      <c r="J1" s="3"/>
      <c r="K1" s="3"/>
      <c r="L1" s="3"/>
      <c r="M1" s="3"/>
      <c r="N1" s="3"/>
      <c r="O1" s="3"/>
      <c r="P1" s="3"/>
      <c r="Q1" s="3"/>
      <c r="R1" s="3"/>
      <c r="S1" s="2"/>
      <c r="T1" s="2"/>
      <c r="U1" s="2"/>
      <c r="V1" s="2"/>
    </row>
    <row r="2" spans="2:22" ht="17.25" customHeight="1">
      <c r="B2" s="6"/>
      <c r="C2" s="3"/>
      <c r="D2" s="3"/>
      <c r="E2" s="3"/>
      <c r="G2" s="3"/>
      <c r="H2" s="3"/>
      <c r="I2" s="3"/>
      <c r="J2" s="3"/>
      <c r="K2" s="3"/>
      <c r="L2" s="3"/>
      <c r="M2" s="3"/>
      <c r="N2" s="3"/>
      <c r="O2" s="3"/>
      <c r="P2" s="3"/>
      <c r="Q2" s="3"/>
      <c r="R2" s="3"/>
      <c r="S2" s="2"/>
      <c r="T2" s="2"/>
      <c r="U2" s="2"/>
      <c r="V2" s="2"/>
    </row>
    <row r="3" spans="2:22" ht="17.25" customHeight="1">
      <c r="B3" s="6"/>
      <c r="C3" s="3"/>
      <c r="D3" s="3"/>
      <c r="E3" s="3"/>
      <c r="G3" s="3"/>
      <c r="H3" s="3"/>
      <c r="I3" s="3"/>
      <c r="J3" s="3"/>
      <c r="K3" s="3"/>
      <c r="L3" s="3"/>
      <c r="M3" s="3"/>
      <c r="N3" s="3"/>
      <c r="O3" s="3"/>
      <c r="P3" s="3"/>
      <c r="Q3" s="3"/>
      <c r="R3" s="3"/>
      <c r="S3" s="2"/>
      <c r="T3" s="2"/>
      <c r="U3" s="2"/>
      <c r="V3" s="2"/>
    </row>
    <row r="4" spans="2:22" ht="17.25" customHeight="1">
      <c r="B4" s="6"/>
      <c r="C4" s="3"/>
      <c r="D4" s="3"/>
      <c r="E4" s="3"/>
      <c r="G4" s="3"/>
      <c r="H4" s="3"/>
      <c r="I4" s="3"/>
      <c r="J4" s="3"/>
      <c r="K4" s="3"/>
      <c r="L4" s="3"/>
      <c r="M4" s="3"/>
      <c r="N4" s="3"/>
      <c r="O4" s="3"/>
      <c r="P4" s="3"/>
      <c r="Q4" s="3"/>
      <c r="R4" s="3"/>
      <c r="S4" s="2"/>
      <c r="T4" s="2"/>
      <c r="U4" s="2"/>
      <c r="V4" s="2"/>
    </row>
    <row r="5" spans="2:22" ht="17.25" customHeight="1">
      <c r="B5" s="6"/>
      <c r="C5" s="3"/>
      <c r="D5" s="3"/>
      <c r="E5" s="3"/>
      <c r="G5" s="3"/>
      <c r="H5" s="3"/>
      <c r="I5" s="3"/>
      <c r="J5" s="3"/>
      <c r="K5" s="3"/>
      <c r="L5" s="3"/>
      <c r="M5" s="3"/>
      <c r="N5" s="3"/>
      <c r="O5" s="3"/>
      <c r="P5" s="3"/>
      <c r="Q5" s="3"/>
      <c r="R5" s="3"/>
      <c r="S5" s="2"/>
      <c r="T5" s="2"/>
      <c r="U5" s="2"/>
      <c r="V5" s="2"/>
    </row>
    <row r="6" spans="2:22" ht="17.25" customHeight="1">
      <c r="B6" s="6"/>
      <c r="C6" s="3"/>
      <c r="D6" s="3"/>
      <c r="E6" s="3"/>
      <c r="G6" s="3"/>
      <c r="H6" s="3"/>
      <c r="I6" s="3"/>
      <c r="J6" s="3"/>
      <c r="K6" s="3"/>
      <c r="L6" s="3"/>
      <c r="M6" s="3"/>
      <c r="N6" s="3"/>
      <c r="O6" s="3"/>
      <c r="P6" s="3"/>
      <c r="Q6" s="3"/>
      <c r="R6" s="3"/>
      <c r="S6" s="2"/>
      <c r="T6" s="2"/>
      <c r="U6" s="2"/>
      <c r="V6" s="2"/>
    </row>
    <row r="7" spans="2:22" ht="17.25" customHeight="1">
      <c r="B7" s="6"/>
      <c r="C7" s="3"/>
      <c r="D7" s="3"/>
      <c r="E7" s="3"/>
      <c r="G7" s="3"/>
      <c r="H7" s="3"/>
      <c r="I7" s="3"/>
      <c r="J7" s="3"/>
      <c r="K7" s="3"/>
      <c r="L7" s="3"/>
      <c r="M7" s="3"/>
      <c r="N7" s="3"/>
      <c r="O7" s="3"/>
      <c r="P7" s="3"/>
      <c r="Q7" s="3"/>
      <c r="R7" s="3"/>
      <c r="S7" s="2"/>
      <c r="T7" s="2"/>
      <c r="U7" s="2"/>
      <c r="V7" s="2"/>
    </row>
    <row r="8" spans="2:22" s="33" customFormat="1" ht="17.25" customHeight="1">
      <c r="B8" s="34" t="s">
        <v>141</v>
      </c>
      <c r="C8" s="35"/>
      <c r="D8" s="35"/>
      <c r="E8" s="35"/>
      <c r="F8" s="35"/>
      <c r="G8" s="35"/>
      <c r="H8" s="35"/>
      <c r="I8" s="35"/>
      <c r="J8" s="35"/>
      <c r="K8" s="35"/>
      <c r="L8" s="35"/>
      <c r="M8" s="35"/>
      <c r="N8" s="35"/>
      <c r="O8" s="35"/>
      <c r="P8" s="35"/>
      <c r="Q8" s="35"/>
      <c r="R8" s="35"/>
      <c r="S8" s="35"/>
      <c r="T8" s="35"/>
      <c r="U8" s="35"/>
      <c r="V8" s="36"/>
    </row>
    <row r="9" spans="2:22" s="33" customFormat="1" ht="17.1" customHeight="1">
      <c r="B9" s="352" t="str">
        <f>'Caratula Resumen'!D22</f>
        <v>Fondo de Aportaciones para la Educación Tecnológica y de Adultos/Colegio Nacional de Educación Profesional Técnica (FAETA/CONALEP)</v>
      </c>
      <c r="C9" s="353"/>
      <c r="D9" s="353"/>
      <c r="E9" s="353"/>
      <c r="F9" s="353"/>
      <c r="G9" s="353"/>
      <c r="H9" s="353"/>
      <c r="I9" s="353"/>
      <c r="J9" s="37"/>
      <c r="K9" s="37"/>
      <c r="L9" s="37"/>
      <c r="M9" s="37"/>
      <c r="N9" s="37"/>
      <c r="O9" s="37"/>
      <c r="P9" s="37"/>
      <c r="Q9" s="37"/>
      <c r="R9" s="37"/>
      <c r="S9" s="37"/>
      <c r="T9" s="206"/>
      <c r="U9" s="37" t="str">
        <f>'Caratula Resumen'!D23</f>
        <v>4°. Trimestre</v>
      </c>
      <c r="V9" s="38"/>
    </row>
    <row r="10" spans="2:22" ht="28.5" customHeight="1">
      <c r="B10" s="30"/>
      <c r="C10" s="31"/>
      <c r="D10" s="31"/>
      <c r="E10" s="31"/>
      <c r="F10" s="31"/>
      <c r="G10" s="31"/>
      <c r="H10" s="31"/>
      <c r="I10" s="31"/>
      <c r="J10" s="31"/>
      <c r="K10" s="31"/>
      <c r="L10" s="31"/>
      <c r="M10" s="31"/>
      <c r="N10" s="31"/>
      <c r="O10" s="31"/>
      <c r="P10" s="31"/>
      <c r="Q10" s="31"/>
      <c r="R10" s="31"/>
      <c r="S10" s="31"/>
      <c r="T10" s="31"/>
      <c r="U10" s="31"/>
      <c r="V10" s="32"/>
    </row>
    <row r="11" spans="2:10" ht="5.1" customHeight="1">
      <c r="B11" s="4"/>
      <c r="C11" s="7"/>
      <c r="D11" s="7"/>
      <c r="E11" s="7"/>
      <c r="F11" s="7"/>
      <c r="G11" s="7"/>
      <c r="H11" s="7"/>
      <c r="I11" s="7"/>
      <c r="J11" s="4"/>
    </row>
    <row r="12" spans="2:22" ht="37.5" customHeight="1">
      <c r="B12" s="349" t="s">
        <v>0</v>
      </c>
      <c r="C12" s="379" t="s">
        <v>14</v>
      </c>
      <c r="D12" s="379" t="s">
        <v>38</v>
      </c>
      <c r="E12" s="381" t="s">
        <v>17</v>
      </c>
      <c r="F12" s="375" t="s">
        <v>18</v>
      </c>
      <c r="G12" s="375" t="s">
        <v>37</v>
      </c>
      <c r="H12" s="377" t="s">
        <v>39</v>
      </c>
      <c r="I12" s="349" t="s">
        <v>41</v>
      </c>
      <c r="J12" s="348" t="s">
        <v>36</v>
      </c>
      <c r="K12" s="348"/>
      <c r="L12" s="348"/>
      <c r="M12" s="348"/>
      <c r="N12" s="348"/>
      <c r="O12" s="348"/>
      <c r="P12" s="348"/>
      <c r="Q12" s="349" t="s">
        <v>40</v>
      </c>
      <c r="R12" s="383" t="s">
        <v>35</v>
      </c>
      <c r="S12" s="349" t="s">
        <v>34</v>
      </c>
      <c r="T12" s="349"/>
      <c r="U12" s="349" t="s">
        <v>42</v>
      </c>
      <c r="V12" s="383" t="s">
        <v>43</v>
      </c>
    </row>
    <row r="13" spans="2:22" ht="55.5" customHeight="1">
      <c r="B13" s="349"/>
      <c r="C13" s="380"/>
      <c r="D13" s="380"/>
      <c r="E13" s="382"/>
      <c r="F13" s="376"/>
      <c r="G13" s="376"/>
      <c r="H13" s="378"/>
      <c r="I13" s="349"/>
      <c r="J13" s="155" t="s">
        <v>33</v>
      </c>
      <c r="K13" s="155" t="s">
        <v>32</v>
      </c>
      <c r="L13" s="155" t="s">
        <v>31</v>
      </c>
      <c r="M13" s="155" t="s">
        <v>30</v>
      </c>
      <c r="N13" s="155" t="s">
        <v>29</v>
      </c>
      <c r="O13" s="157" t="s">
        <v>54</v>
      </c>
      <c r="P13" s="155" t="s">
        <v>55</v>
      </c>
      <c r="Q13" s="349"/>
      <c r="R13" s="384"/>
      <c r="S13" s="157" t="s">
        <v>26</v>
      </c>
      <c r="T13" s="157" t="s">
        <v>25</v>
      </c>
      <c r="U13" s="349"/>
      <c r="V13" s="383"/>
    </row>
    <row r="14" ht="5.1" customHeight="1"/>
    <row r="15" spans="2:22" ht="76.5" hidden="1">
      <c r="B15" s="163" t="s">
        <v>0</v>
      </c>
      <c r="C15" s="163" t="s">
        <v>14</v>
      </c>
      <c r="D15" s="163" t="s">
        <v>38</v>
      </c>
      <c r="E15" s="169" t="s">
        <v>17</v>
      </c>
      <c r="F15" s="169" t="s">
        <v>18</v>
      </c>
      <c r="G15" s="169" t="s">
        <v>37</v>
      </c>
      <c r="H15" s="163" t="s">
        <v>39</v>
      </c>
      <c r="I15" s="163" t="s">
        <v>41</v>
      </c>
      <c r="J15" s="155" t="s">
        <v>33</v>
      </c>
      <c r="K15" s="155" t="s">
        <v>32</v>
      </c>
      <c r="L15" s="155" t="s">
        <v>31</v>
      </c>
      <c r="M15" s="155" t="s">
        <v>30</v>
      </c>
      <c r="N15" s="155" t="s">
        <v>29</v>
      </c>
      <c r="O15" s="155" t="s">
        <v>28</v>
      </c>
      <c r="P15" s="155" t="s">
        <v>27</v>
      </c>
      <c r="Q15" s="163" t="s">
        <v>40</v>
      </c>
      <c r="R15" s="163" t="s">
        <v>35</v>
      </c>
      <c r="S15" s="155" t="s">
        <v>231</v>
      </c>
      <c r="T15" s="155" t="s">
        <v>232</v>
      </c>
      <c r="U15" s="163" t="s">
        <v>42</v>
      </c>
      <c r="V15" s="163" t="s">
        <v>43</v>
      </c>
    </row>
    <row r="16" spans="2:22" ht="15" customHeight="1">
      <c r="B16" t="s">
        <v>411</v>
      </c>
      <c r="C16" t="s">
        <v>434</v>
      </c>
      <c r="D16" t="s">
        <v>392</v>
      </c>
      <c r="E16" t="s">
        <v>451</v>
      </c>
      <c r="F16" t="s">
        <v>452</v>
      </c>
      <c r="G16" t="s">
        <v>453</v>
      </c>
      <c r="H16" t="s">
        <v>963</v>
      </c>
      <c r="I16" t="s">
        <v>318</v>
      </c>
      <c r="J16" t="s">
        <v>1089</v>
      </c>
      <c r="K16" t="s">
        <v>415</v>
      </c>
      <c r="L16" t="s">
        <v>313</v>
      </c>
      <c r="M16" t="s">
        <v>314</v>
      </c>
      <c r="N16" t="s">
        <v>317</v>
      </c>
      <c r="O16" t="s">
        <v>316</v>
      </c>
      <c r="P16" t="s">
        <v>454</v>
      </c>
      <c r="Q16" t="s">
        <v>319</v>
      </c>
      <c r="R16"/>
      <c r="S16" t="s">
        <v>1154</v>
      </c>
      <c r="T16" t="s">
        <v>1155</v>
      </c>
      <c r="U16" s="330">
        <v>173630.01000000001</v>
      </c>
      <c r="V16">
        <v>18296.619999999999</v>
      </c>
    </row>
    <row r="17" spans="2:22" ht="15">
      <c r="B17" t="s">
        <v>411</v>
      </c>
      <c r="C17" t="s">
        <v>434</v>
      </c>
      <c r="D17" t="s">
        <v>392</v>
      </c>
      <c r="E17" t="s">
        <v>586</v>
      </c>
      <c r="F17" t="s">
        <v>587</v>
      </c>
      <c r="G17" t="s">
        <v>588</v>
      </c>
      <c r="H17" t="s">
        <v>964</v>
      </c>
      <c r="I17" t="s">
        <v>318</v>
      </c>
      <c r="J17" t="s">
        <v>1089</v>
      </c>
      <c r="K17" t="s">
        <v>415</v>
      </c>
      <c r="L17" t="s">
        <v>313</v>
      </c>
      <c r="M17" t="s">
        <v>314</v>
      </c>
      <c r="N17" t="s">
        <v>315</v>
      </c>
      <c r="O17" t="s">
        <v>316</v>
      </c>
      <c r="P17" t="s">
        <v>556</v>
      </c>
      <c r="Q17" t="s">
        <v>328</v>
      </c>
      <c r="R17"/>
      <c r="S17" t="s">
        <v>1154</v>
      </c>
      <c r="T17" t="s">
        <v>1155</v>
      </c>
      <c r="U17" s="330">
        <v>45765.169999999998</v>
      </c>
      <c r="V17">
        <v>5539.1400000000003</v>
      </c>
    </row>
    <row r="18" spans="2:22" ht="15">
      <c r="B18" t="s">
        <v>411</v>
      </c>
      <c r="C18" t="s">
        <v>434</v>
      </c>
      <c r="D18" t="s">
        <v>392</v>
      </c>
      <c r="E18" t="s">
        <v>582</v>
      </c>
      <c r="F18" t="s">
        <v>583</v>
      </c>
      <c r="G18" t="s">
        <v>584</v>
      </c>
      <c r="H18" t="s">
        <v>969</v>
      </c>
      <c r="I18" t="s">
        <v>318</v>
      </c>
      <c r="J18" t="s">
        <v>1089</v>
      </c>
      <c r="K18" t="s">
        <v>415</v>
      </c>
      <c r="L18" t="s">
        <v>313</v>
      </c>
      <c r="M18" t="s">
        <v>314</v>
      </c>
      <c r="N18" t="s">
        <v>320</v>
      </c>
      <c r="O18" t="s">
        <v>316</v>
      </c>
      <c r="P18" t="s">
        <v>525</v>
      </c>
      <c r="Q18" t="s">
        <v>319</v>
      </c>
      <c r="R18"/>
      <c r="S18" t="s">
        <v>1154</v>
      </c>
      <c r="T18" t="s">
        <v>1155</v>
      </c>
      <c r="U18" s="330">
        <v>47840.230000000003</v>
      </c>
      <c r="V18">
        <v>5768.9799999999996</v>
      </c>
    </row>
    <row r="19" spans="2:22" ht="15">
      <c r="B19" t="s">
        <v>411</v>
      </c>
      <c r="C19" t="s">
        <v>434</v>
      </c>
      <c r="D19" t="s">
        <v>392</v>
      </c>
      <c r="E19" t="s">
        <v>578</v>
      </c>
      <c r="F19" t="s">
        <v>579</v>
      </c>
      <c r="G19" t="s">
        <v>580</v>
      </c>
      <c r="H19" t="s">
        <v>964</v>
      </c>
      <c r="I19" t="s">
        <v>318</v>
      </c>
      <c r="J19" t="s">
        <v>1089</v>
      </c>
      <c r="K19" t="s">
        <v>415</v>
      </c>
      <c r="L19" t="s">
        <v>313</v>
      </c>
      <c r="M19" t="s">
        <v>314</v>
      </c>
      <c r="N19" t="s">
        <v>315</v>
      </c>
      <c r="O19" t="s">
        <v>316</v>
      </c>
      <c r="P19" t="s">
        <v>532</v>
      </c>
      <c r="Q19" t="s">
        <v>328</v>
      </c>
      <c r="R19"/>
      <c r="S19" t="s">
        <v>1154</v>
      </c>
      <c r="T19" t="s">
        <v>1155</v>
      </c>
      <c r="U19" s="330">
        <v>46281.68</v>
      </c>
      <c r="V19">
        <v>5539.1400000000003</v>
      </c>
    </row>
    <row r="20" spans="2:22" ht="15">
      <c r="B20" t="s">
        <v>411</v>
      </c>
      <c r="C20" t="s">
        <v>434</v>
      </c>
      <c r="D20" t="s">
        <v>392</v>
      </c>
      <c r="E20" t="s">
        <v>545</v>
      </c>
      <c r="F20" t="s">
        <v>546</v>
      </c>
      <c r="G20" t="s">
        <v>547</v>
      </c>
      <c r="H20" t="s">
        <v>965</v>
      </c>
      <c r="I20" t="s">
        <v>318</v>
      </c>
      <c r="J20" t="s">
        <v>1089</v>
      </c>
      <c r="K20" t="s">
        <v>415</v>
      </c>
      <c r="L20" t="s">
        <v>313</v>
      </c>
      <c r="M20" t="s">
        <v>314</v>
      </c>
      <c r="N20" t="s">
        <v>426</v>
      </c>
      <c r="O20" t="s">
        <v>316</v>
      </c>
      <c r="P20" t="s">
        <v>463</v>
      </c>
      <c r="Q20" t="s">
        <v>328</v>
      </c>
      <c r="R20"/>
      <c r="S20" t="s">
        <v>1154</v>
      </c>
      <c r="T20" t="s">
        <v>1155</v>
      </c>
      <c r="U20" s="330">
        <v>55737.43</v>
      </c>
      <c r="V20">
        <v>9856.2399999999998</v>
      </c>
    </row>
    <row r="21" spans="2:22" ht="15">
      <c r="B21" t="s">
        <v>411</v>
      </c>
      <c r="C21" t="s">
        <v>434</v>
      </c>
      <c r="D21" t="s">
        <v>392</v>
      </c>
      <c r="E21" t="s">
        <v>491</v>
      </c>
      <c r="F21" t="s">
        <v>492</v>
      </c>
      <c r="G21" t="s">
        <v>493</v>
      </c>
      <c r="H21" t="s">
        <v>970</v>
      </c>
      <c r="I21" t="s">
        <v>318</v>
      </c>
      <c r="J21" t="s">
        <v>1089</v>
      </c>
      <c r="K21" t="s">
        <v>415</v>
      </c>
      <c r="L21" t="s">
        <v>313</v>
      </c>
      <c r="M21" t="s">
        <v>314</v>
      </c>
      <c r="N21" t="s">
        <v>324</v>
      </c>
      <c r="O21" t="s">
        <v>316</v>
      </c>
      <c r="P21" t="s">
        <v>494</v>
      </c>
      <c r="Q21" t="s">
        <v>319</v>
      </c>
      <c r="R21"/>
      <c r="S21" t="s">
        <v>1154</v>
      </c>
      <c r="T21" t="s">
        <v>1155</v>
      </c>
      <c r="U21" s="330">
        <v>112826.13</v>
      </c>
      <c r="V21">
        <v>17866.389999999999</v>
      </c>
    </row>
    <row r="22" spans="2:22" ht="15">
      <c r="B22" t="s">
        <v>411</v>
      </c>
      <c r="C22" t="s">
        <v>434</v>
      </c>
      <c r="D22" t="s">
        <v>392</v>
      </c>
      <c r="E22" t="s">
        <v>574</v>
      </c>
      <c r="F22" t="s">
        <v>575</v>
      </c>
      <c r="G22" t="s">
        <v>576</v>
      </c>
      <c r="H22" t="s">
        <v>964</v>
      </c>
      <c r="I22" t="s">
        <v>318</v>
      </c>
      <c r="J22" t="s">
        <v>1089</v>
      </c>
      <c r="K22" t="s">
        <v>415</v>
      </c>
      <c r="L22" t="s">
        <v>313</v>
      </c>
      <c r="M22" t="s">
        <v>314</v>
      </c>
      <c r="N22" t="s">
        <v>315</v>
      </c>
      <c r="O22" t="s">
        <v>316</v>
      </c>
      <c r="P22" t="s">
        <v>577</v>
      </c>
      <c r="Q22" t="s">
        <v>328</v>
      </c>
      <c r="R22"/>
      <c r="S22" t="s">
        <v>1154</v>
      </c>
      <c r="T22" t="s">
        <v>1155</v>
      </c>
      <c r="U22" s="330">
        <v>47208.599999999999</v>
      </c>
      <c r="V22">
        <v>5539.1400000000003</v>
      </c>
    </row>
    <row r="23" spans="2:22" ht="15">
      <c r="B23" t="s">
        <v>411</v>
      </c>
      <c r="C23" t="s">
        <v>434</v>
      </c>
      <c r="D23" t="s">
        <v>398</v>
      </c>
      <c r="E23" t="s">
        <v>460</v>
      </c>
      <c r="F23" t="s">
        <v>461</v>
      </c>
      <c r="G23" t="s">
        <v>462</v>
      </c>
      <c r="H23" t="s">
        <v>967</v>
      </c>
      <c r="I23" t="s">
        <v>318</v>
      </c>
      <c r="J23" t="s">
        <v>1089</v>
      </c>
      <c r="K23" t="s">
        <v>415</v>
      </c>
      <c r="L23" t="s">
        <v>313</v>
      </c>
      <c r="M23" t="s">
        <v>314</v>
      </c>
      <c r="N23" t="s">
        <v>322</v>
      </c>
      <c r="O23" t="s">
        <v>316</v>
      </c>
      <c r="P23" t="s">
        <v>536</v>
      </c>
      <c r="Q23" t="s">
        <v>328</v>
      </c>
      <c r="R23"/>
      <c r="S23" t="s">
        <v>1154</v>
      </c>
      <c r="T23" t="s">
        <v>1155</v>
      </c>
      <c r="U23" s="330">
        <v>65577.080000000002</v>
      </c>
      <c r="V23">
        <v>6470.5600000000004</v>
      </c>
    </row>
    <row r="24" spans="2:22" ht="15">
      <c r="B24" t="s">
        <v>411</v>
      </c>
      <c r="C24" t="s">
        <v>434</v>
      </c>
      <c r="D24" t="s">
        <v>392</v>
      </c>
      <c r="E24" t="s">
        <v>474</v>
      </c>
      <c r="F24" t="s">
        <v>475</v>
      </c>
      <c r="G24" t="s">
        <v>476</v>
      </c>
      <c r="H24" t="s">
        <v>969</v>
      </c>
      <c r="I24" t="s">
        <v>318</v>
      </c>
      <c r="J24" t="s">
        <v>1089</v>
      </c>
      <c r="K24" t="s">
        <v>415</v>
      </c>
      <c r="L24" t="s">
        <v>313</v>
      </c>
      <c r="M24" t="s">
        <v>314</v>
      </c>
      <c r="N24" t="s">
        <v>320</v>
      </c>
      <c r="O24" t="s">
        <v>316</v>
      </c>
      <c r="P24" t="s">
        <v>477</v>
      </c>
      <c r="Q24" t="s">
        <v>319</v>
      </c>
      <c r="R24"/>
      <c r="S24" t="s">
        <v>1154</v>
      </c>
      <c r="T24" t="s">
        <v>1155</v>
      </c>
      <c r="U24" s="330">
        <v>65890.419999999998</v>
      </c>
      <c r="V24">
        <v>5768.9799999999996</v>
      </c>
    </row>
    <row r="25" spans="2:22" ht="15">
      <c r="B25" t="s">
        <v>411</v>
      </c>
      <c r="C25" t="s">
        <v>434</v>
      </c>
      <c r="D25" t="s">
        <v>392</v>
      </c>
      <c r="E25" t="s">
        <v>570</v>
      </c>
      <c r="F25" t="s">
        <v>571</v>
      </c>
      <c r="G25" t="s">
        <v>572</v>
      </c>
      <c r="H25" t="s">
        <v>970</v>
      </c>
      <c r="I25" t="s">
        <v>318</v>
      </c>
      <c r="J25" t="s">
        <v>1089</v>
      </c>
      <c r="K25" t="s">
        <v>415</v>
      </c>
      <c r="L25" t="s">
        <v>313</v>
      </c>
      <c r="M25" t="s">
        <v>314</v>
      </c>
      <c r="N25" t="s">
        <v>324</v>
      </c>
      <c r="O25" t="s">
        <v>316</v>
      </c>
      <c r="P25" t="s">
        <v>469</v>
      </c>
      <c r="Q25" t="s">
        <v>319</v>
      </c>
      <c r="R25"/>
      <c r="S25" t="s">
        <v>1154</v>
      </c>
      <c r="T25" t="s">
        <v>1155</v>
      </c>
      <c r="U25" s="330">
        <v>96065.539999999994</v>
      </c>
      <c r="V25">
        <v>11866.389999999999</v>
      </c>
    </row>
    <row r="26" spans="2:22" ht="15">
      <c r="B26" t="s">
        <v>411</v>
      </c>
      <c r="C26" t="s">
        <v>434</v>
      </c>
      <c r="D26" t="s">
        <v>392</v>
      </c>
      <c r="E26" t="s">
        <v>478</v>
      </c>
      <c r="F26" t="s">
        <v>479</v>
      </c>
      <c r="G26" t="s">
        <v>480</v>
      </c>
      <c r="H26" t="s">
        <v>966</v>
      </c>
      <c r="I26" t="s">
        <v>318</v>
      </c>
      <c r="J26" t="s">
        <v>1089</v>
      </c>
      <c r="K26" t="s">
        <v>415</v>
      </c>
      <c r="L26" t="s">
        <v>313</v>
      </c>
      <c r="M26" t="s">
        <v>314</v>
      </c>
      <c r="N26" t="s">
        <v>432</v>
      </c>
      <c r="O26" t="s">
        <v>316</v>
      </c>
      <c r="P26" t="s">
        <v>433</v>
      </c>
      <c r="Q26" t="s">
        <v>328</v>
      </c>
      <c r="R26"/>
      <c r="S26" t="s">
        <v>1154</v>
      </c>
      <c r="T26" t="s">
        <v>1155</v>
      </c>
      <c r="U26" s="330">
        <v>63220.300000000003</v>
      </c>
      <c r="V26">
        <v>6235.2200000000003</v>
      </c>
    </row>
    <row r="27" spans="2:22" ht="15">
      <c r="B27" t="s">
        <v>411</v>
      </c>
      <c r="C27" t="s">
        <v>434</v>
      </c>
      <c r="D27" t="s">
        <v>392</v>
      </c>
      <c r="E27" t="s">
        <v>533</v>
      </c>
      <c r="F27" t="s">
        <v>534</v>
      </c>
      <c r="G27" t="s">
        <v>535</v>
      </c>
      <c r="H27" t="s">
        <v>968</v>
      </c>
      <c r="I27" t="s">
        <v>318</v>
      </c>
      <c r="J27" t="s">
        <v>1089</v>
      </c>
      <c r="K27" t="s">
        <v>415</v>
      </c>
      <c r="L27" t="s">
        <v>313</v>
      </c>
      <c r="M27" t="s">
        <v>314</v>
      </c>
      <c r="N27" t="s">
        <v>401</v>
      </c>
      <c r="O27" t="s">
        <v>316</v>
      </c>
      <c r="P27" t="s">
        <v>446</v>
      </c>
      <c r="Q27" t="s">
        <v>319</v>
      </c>
      <c r="R27"/>
      <c r="S27" t="s">
        <v>1154</v>
      </c>
      <c r="T27" t="s">
        <v>1155</v>
      </c>
      <c r="U27" s="330">
        <v>63228.790000000001</v>
      </c>
      <c r="V27">
        <v>6709.5600000000004</v>
      </c>
    </row>
    <row r="28" spans="2:22" ht="15">
      <c r="B28" t="s">
        <v>411</v>
      </c>
      <c r="C28" t="s">
        <v>434</v>
      </c>
      <c r="D28" t="s">
        <v>392</v>
      </c>
      <c r="E28" t="s">
        <v>443</v>
      </c>
      <c r="F28" t="s">
        <v>444</v>
      </c>
      <c r="G28" t="s">
        <v>445</v>
      </c>
      <c r="H28" t="s">
        <v>970</v>
      </c>
      <c r="I28" t="s">
        <v>318</v>
      </c>
      <c r="J28" t="s">
        <v>1089</v>
      </c>
      <c r="K28" t="s">
        <v>415</v>
      </c>
      <c r="L28" t="s">
        <v>313</v>
      </c>
      <c r="M28" t="s">
        <v>314</v>
      </c>
      <c r="N28" t="s">
        <v>324</v>
      </c>
      <c r="O28" t="s">
        <v>316</v>
      </c>
      <c r="P28" t="s">
        <v>557</v>
      </c>
      <c r="Q28" t="s">
        <v>319</v>
      </c>
      <c r="R28"/>
      <c r="S28" t="s">
        <v>1154</v>
      </c>
      <c r="T28" t="s">
        <v>1155</v>
      </c>
      <c r="U28" s="330">
        <v>114991.22</v>
      </c>
      <c r="V28">
        <v>41337.849999999999</v>
      </c>
    </row>
    <row r="29" spans="2:22" ht="15">
      <c r="B29" t="s">
        <v>411</v>
      </c>
      <c r="C29" t="s">
        <v>434</v>
      </c>
      <c r="D29" t="s">
        <v>392</v>
      </c>
      <c r="E29" t="s">
        <v>529</v>
      </c>
      <c r="F29" t="s">
        <v>530</v>
      </c>
      <c r="G29" t="s">
        <v>531</v>
      </c>
      <c r="H29" t="s">
        <v>969</v>
      </c>
      <c r="I29" t="s">
        <v>318</v>
      </c>
      <c r="J29" t="s">
        <v>1089</v>
      </c>
      <c r="K29" t="s">
        <v>415</v>
      </c>
      <c r="L29" t="s">
        <v>313</v>
      </c>
      <c r="M29" t="s">
        <v>314</v>
      </c>
      <c r="N29" t="s">
        <v>320</v>
      </c>
      <c r="O29" t="s">
        <v>316</v>
      </c>
      <c r="P29" t="s">
        <v>481</v>
      </c>
      <c r="Q29" t="s">
        <v>319</v>
      </c>
      <c r="R29"/>
      <c r="S29" t="s">
        <v>1154</v>
      </c>
      <c r="T29" t="s">
        <v>1155</v>
      </c>
      <c r="U29" s="330">
        <v>52341.879999999997</v>
      </c>
      <c r="V29">
        <v>5768.9799999999996</v>
      </c>
    </row>
    <row r="30" spans="2:22" ht="15">
      <c r="B30" t="s">
        <v>411</v>
      </c>
      <c r="C30" t="s">
        <v>434</v>
      </c>
      <c r="D30" t="s">
        <v>392</v>
      </c>
      <c r="E30" t="s">
        <v>464</v>
      </c>
      <c r="F30" t="s">
        <v>465</v>
      </c>
      <c r="G30" t="s">
        <v>466</v>
      </c>
      <c r="H30" t="s">
        <v>970</v>
      </c>
      <c r="I30" t="s">
        <v>318</v>
      </c>
      <c r="J30" t="s">
        <v>1089</v>
      </c>
      <c r="K30" t="s">
        <v>415</v>
      </c>
      <c r="L30" t="s">
        <v>313</v>
      </c>
      <c r="M30" t="s">
        <v>314</v>
      </c>
      <c r="N30" t="s">
        <v>324</v>
      </c>
      <c r="O30" t="s">
        <v>316</v>
      </c>
      <c r="P30" t="s">
        <v>467</v>
      </c>
      <c r="Q30" t="s">
        <v>319</v>
      </c>
      <c r="R30"/>
      <c r="S30" t="s">
        <v>1154</v>
      </c>
      <c r="T30" t="s">
        <v>1155</v>
      </c>
      <c r="U30" s="330">
        <v>110971.3</v>
      </c>
      <c r="V30">
        <v>11866.389999999999</v>
      </c>
    </row>
    <row r="31" spans="2:22" ht="15">
      <c r="B31" t="s">
        <v>411</v>
      </c>
      <c r="C31" t="s">
        <v>434</v>
      </c>
      <c r="D31" t="s">
        <v>392</v>
      </c>
      <c r="E31" t="s">
        <v>553</v>
      </c>
      <c r="F31" t="s">
        <v>554</v>
      </c>
      <c r="G31" t="s">
        <v>555</v>
      </c>
      <c r="H31" t="s">
        <v>967</v>
      </c>
      <c r="I31" t="s">
        <v>318</v>
      </c>
      <c r="J31" t="s">
        <v>1089</v>
      </c>
      <c r="K31" t="s">
        <v>415</v>
      </c>
      <c r="L31" t="s">
        <v>313</v>
      </c>
      <c r="M31" t="s">
        <v>314</v>
      </c>
      <c r="N31" t="s">
        <v>435</v>
      </c>
      <c r="O31" t="s">
        <v>316</v>
      </c>
      <c r="P31" t="s">
        <v>436</v>
      </c>
      <c r="Q31" t="s">
        <v>328</v>
      </c>
      <c r="R31"/>
      <c r="S31" t="s">
        <v>1154</v>
      </c>
      <c r="T31" t="s">
        <v>1155</v>
      </c>
      <c r="U31" s="330">
        <v>52661.68</v>
      </c>
      <c r="V31">
        <v>10500.82</v>
      </c>
    </row>
    <row r="32" spans="2:22" ht="15">
      <c r="B32" t="s">
        <v>411</v>
      </c>
      <c r="C32" t="s">
        <v>434</v>
      </c>
      <c r="D32" t="s">
        <v>392</v>
      </c>
      <c r="E32" t="s">
        <v>521</v>
      </c>
      <c r="F32" t="s">
        <v>522</v>
      </c>
      <c r="G32" t="s">
        <v>523</v>
      </c>
      <c r="H32" t="s">
        <v>963</v>
      </c>
      <c r="I32" t="s">
        <v>318</v>
      </c>
      <c r="J32" t="s">
        <v>1089</v>
      </c>
      <c r="K32" t="s">
        <v>415</v>
      </c>
      <c r="L32" t="s">
        <v>313</v>
      </c>
      <c r="M32" t="s">
        <v>314</v>
      </c>
      <c r="N32" t="s">
        <v>317</v>
      </c>
      <c r="O32" t="s">
        <v>316</v>
      </c>
      <c r="P32" t="s">
        <v>524</v>
      </c>
      <c r="Q32" t="s">
        <v>319</v>
      </c>
      <c r="R32"/>
      <c r="S32" t="s">
        <v>1154</v>
      </c>
      <c r="T32" t="s">
        <v>1155</v>
      </c>
      <c r="U32" s="330">
        <v>153839.01000000001</v>
      </c>
      <c r="V32">
        <v>18296.619999999999</v>
      </c>
    </row>
    <row r="33" spans="2:22" ht="15">
      <c r="B33" t="s">
        <v>411</v>
      </c>
      <c r="C33" t="s">
        <v>434</v>
      </c>
      <c r="D33" t="s">
        <v>405</v>
      </c>
      <c r="E33" t="s">
        <v>483</v>
      </c>
      <c r="F33" t="s">
        <v>484</v>
      </c>
      <c r="G33" t="s">
        <v>485</v>
      </c>
      <c r="H33" t="s">
        <v>964</v>
      </c>
      <c r="I33" t="s">
        <v>318</v>
      </c>
      <c r="J33" t="s">
        <v>1089</v>
      </c>
      <c r="K33" t="s">
        <v>415</v>
      </c>
      <c r="L33" t="s">
        <v>313</v>
      </c>
      <c r="M33" t="s">
        <v>314</v>
      </c>
      <c r="N33" t="s">
        <v>315</v>
      </c>
      <c r="O33" t="s">
        <v>316</v>
      </c>
      <c r="P33" t="s">
        <v>486</v>
      </c>
      <c r="Q33" t="s">
        <v>328</v>
      </c>
      <c r="R33"/>
      <c r="S33" t="s">
        <v>1154</v>
      </c>
      <c r="T33" t="s">
        <v>1155</v>
      </c>
      <c r="U33" s="330">
        <v>57039.150000000001</v>
      </c>
      <c r="V33">
        <v>5539.1400000000003</v>
      </c>
    </row>
    <row r="34" spans="2:22" ht="15">
      <c r="B34" t="s">
        <v>411</v>
      </c>
      <c r="C34" t="s">
        <v>434</v>
      </c>
      <c r="D34" t="s">
        <v>392</v>
      </c>
      <c r="E34" t="s">
        <v>487</v>
      </c>
      <c r="F34" t="s">
        <v>488</v>
      </c>
      <c r="G34" t="s">
        <v>489</v>
      </c>
      <c r="H34" t="s">
        <v>963</v>
      </c>
      <c r="I34" t="s">
        <v>318</v>
      </c>
      <c r="J34" t="s">
        <v>1089</v>
      </c>
      <c r="K34" t="s">
        <v>415</v>
      </c>
      <c r="L34" t="s">
        <v>313</v>
      </c>
      <c r="M34" t="s">
        <v>314</v>
      </c>
      <c r="N34" t="s">
        <v>317</v>
      </c>
      <c r="O34" t="s">
        <v>316</v>
      </c>
      <c r="P34" t="s">
        <v>490</v>
      </c>
      <c r="Q34" t="s">
        <v>319</v>
      </c>
      <c r="R34"/>
      <c r="S34" t="s">
        <v>1154</v>
      </c>
      <c r="T34" t="s">
        <v>1155</v>
      </c>
      <c r="U34" s="330">
        <v>167023.60999999999</v>
      </c>
      <c r="V34">
        <v>18296.619999999999</v>
      </c>
    </row>
    <row r="35" spans="2:22" ht="15">
      <c r="B35" t="s">
        <v>411</v>
      </c>
      <c r="C35" t="s">
        <v>434</v>
      </c>
      <c r="D35" t="s">
        <v>392</v>
      </c>
      <c r="E35" t="s">
        <v>495</v>
      </c>
      <c r="F35" t="s">
        <v>496</v>
      </c>
      <c r="G35" t="s">
        <v>497</v>
      </c>
      <c r="H35" t="s">
        <v>963</v>
      </c>
      <c r="I35" t="s">
        <v>318</v>
      </c>
      <c r="J35" t="s">
        <v>1089</v>
      </c>
      <c r="K35" t="s">
        <v>415</v>
      </c>
      <c r="L35" t="s">
        <v>313</v>
      </c>
      <c r="M35" t="s">
        <v>314</v>
      </c>
      <c r="N35" t="s">
        <v>317</v>
      </c>
      <c r="O35" t="s">
        <v>316</v>
      </c>
      <c r="P35" t="s">
        <v>498</v>
      </c>
      <c r="Q35" t="s">
        <v>319</v>
      </c>
      <c r="R35"/>
      <c r="S35" t="s">
        <v>1154</v>
      </c>
      <c r="T35" t="s">
        <v>1155</v>
      </c>
      <c r="U35" s="330">
        <v>162128.91</v>
      </c>
      <c r="V35">
        <v>18296.619999999999</v>
      </c>
    </row>
    <row r="36" spans="2:22" ht="15">
      <c r="B36" t="s">
        <v>411</v>
      </c>
      <c r="C36" t="s">
        <v>417</v>
      </c>
      <c r="D36" t="s">
        <v>392</v>
      </c>
      <c r="E36" t="s">
        <v>428</v>
      </c>
      <c r="F36" t="s">
        <v>429</v>
      </c>
      <c r="G36" t="s">
        <v>430</v>
      </c>
      <c r="H36" t="s">
        <v>963</v>
      </c>
      <c r="I36" t="s">
        <v>318</v>
      </c>
      <c r="J36" t="s">
        <v>1089</v>
      </c>
      <c r="K36" t="s">
        <v>415</v>
      </c>
      <c r="L36" t="s">
        <v>313</v>
      </c>
      <c r="M36" t="s">
        <v>314</v>
      </c>
      <c r="N36" t="s">
        <v>317</v>
      </c>
      <c r="O36" t="s">
        <v>316</v>
      </c>
      <c r="P36" t="s">
        <v>431</v>
      </c>
      <c r="Q36" t="s">
        <v>319</v>
      </c>
      <c r="R36"/>
      <c r="S36" t="s">
        <v>1154</v>
      </c>
      <c r="T36" t="s">
        <v>1155</v>
      </c>
      <c r="U36" s="330">
        <v>173848.92999999999</v>
      </c>
      <c r="V36">
        <v>18296.619999999999</v>
      </c>
    </row>
    <row r="37" spans="2:22" ht="15">
      <c r="B37" t="s">
        <v>411</v>
      </c>
      <c r="C37" t="s">
        <v>417</v>
      </c>
      <c r="D37" t="s">
        <v>392</v>
      </c>
      <c r="E37" t="s">
        <v>513</v>
      </c>
      <c r="F37" t="s">
        <v>514</v>
      </c>
      <c r="G37" t="s">
        <v>515</v>
      </c>
      <c r="H37" t="s">
        <v>965</v>
      </c>
      <c r="I37" t="s">
        <v>318</v>
      </c>
      <c r="J37" t="s">
        <v>1089</v>
      </c>
      <c r="K37" t="s">
        <v>415</v>
      </c>
      <c r="L37" t="s">
        <v>313</v>
      </c>
      <c r="M37" t="s">
        <v>314</v>
      </c>
      <c r="N37" t="s">
        <v>426</v>
      </c>
      <c r="O37" t="s">
        <v>316</v>
      </c>
      <c r="P37" t="s">
        <v>437</v>
      </c>
      <c r="Q37" t="s">
        <v>328</v>
      </c>
      <c r="R37"/>
      <c r="S37" t="s">
        <v>1154</v>
      </c>
      <c r="T37" t="s">
        <v>1155</v>
      </c>
      <c r="U37" s="330">
        <v>56741</v>
      </c>
      <c r="V37">
        <v>6000.8199999999997</v>
      </c>
    </row>
    <row r="38" spans="2:22" ht="15">
      <c r="B38" t="s">
        <v>411</v>
      </c>
      <c r="C38" t="s">
        <v>417</v>
      </c>
      <c r="D38" t="s">
        <v>392</v>
      </c>
      <c r="E38" t="s">
        <v>526</v>
      </c>
      <c r="F38" t="s">
        <v>527</v>
      </c>
      <c r="G38" t="s">
        <v>528</v>
      </c>
      <c r="H38" t="s">
        <v>963</v>
      </c>
      <c r="I38" t="s">
        <v>318</v>
      </c>
      <c r="J38" t="s">
        <v>1089</v>
      </c>
      <c r="K38" t="s">
        <v>415</v>
      </c>
      <c r="L38" t="s">
        <v>313</v>
      </c>
      <c r="M38" t="s">
        <v>314</v>
      </c>
      <c r="N38" t="s">
        <v>317</v>
      </c>
      <c r="O38" t="s">
        <v>316</v>
      </c>
      <c r="P38" t="s">
        <v>549</v>
      </c>
      <c r="Q38" t="s">
        <v>319</v>
      </c>
      <c r="R38"/>
      <c r="S38" t="s">
        <v>1154</v>
      </c>
      <c r="T38" t="s">
        <v>1155</v>
      </c>
      <c r="U38" s="330">
        <v>152681.45999999999</v>
      </c>
      <c r="V38">
        <v>18296.619999999999</v>
      </c>
    </row>
    <row r="39" spans="2:22" ht="15">
      <c r="B39" t="s">
        <v>411</v>
      </c>
      <c r="C39" t="s">
        <v>417</v>
      </c>
      <c r="D39" t="s">
        <v>392</v>
      </c>
      <c r="E39" t="s">
        <v>456</v>
      </c>
      <c r="F39" t="s">
        <v>457</v>
      </c>
      <c r="G39" t="s">
        <v>458</v>
      </c>
      <c r="H39" t="s">
        <v>970</v>
      </c>
      <c r="I39" t="s">
        <v>318</v>
      </c>
      <c r="J39" t="s">
        <v>1089</v>
      </c>
      <c r="K39" t="s">
        <v>415</v>
      </c>
      <c r="L39" t="s">
        <v>313</v>
      </c>
      <c r="M39" t="s">
        <v>314</v>
      </c>
      <c r="N39" t="s">
        <v>324</v>
      </c>
      <c r="O39" t="s">
        <v>316</v>
      </c>
      <c r="P39" t="s">
        <v>459</v>
      </c>
      <c r="Q39" t="s">
        <v>319</v>
      </c>
      <c r="R39"/>
      <c r="S39" t="s">
        <v>1154</v>
      </c>
      <c r="T39" t="s">
        <v>1155</v>
      </c>
      <c r="U39" s="330">
        <v>113964.31</v>
      </c>
      <c r="V39">
        <v>11866.389999999999</v>
      </c>
    </row>
    <row r="40" spans="2:22" ht="15">
      <c r="B40" t="s">
        <v>411</v>
      </c>
      <c r="C40" t="s">
        <v>417</v>
      </c>
      <c r="D40" t="s">
        <v>392</v>
      </c>
      <c r="E40" t="s">
        <v>566</v>
      </c>
      <c r="F40" t="s">
        <v>567</v>
      </c>
      <c r="G40" t="s">
        <v>568</v>
      </c>
      <c r="H40" t="s">
        <v>970</v>
      </c>
      <c r="I40" t="s">
        <v>318</v>
      </c>
      <c r="J40" t="s">
        <v>1089</v>
      </c>
      <c r="K40" t="s">
        <v>415</v>
      </c>
      <c r="L40" t="s">
        <v>313</v>
      </c>
      <c r="M40" t="s">
        <v>314</v>
      </c>
      <c r="N40" t="s">
        <v>324</v>
      </c>
      <c r="O40" t="s">
        <v>316</v>
      </c>
      <c r="P40" t="s">
        <v>569</v>
      </c>
      <c r="Q40" t="s">
        <v>319</v>
      </c>
      <c r="R40"/>
      <c r="S40" t="s">
        <v>1154</v>
      </c>
      <c r="T40" t="s">
        <v>1155</v>
      </c>
      <c r="U40" s="330">
        <v>89231.429999999993</v>
      </c>
      <c r="V40">
        <v>11866.389999999999</v>
      </c>
    </row>
    <row r="41" spans="2:22" ht="15">
      <c r="B41" t="s">
        <v>411</v>
      </c>
      <c r="C41" t="s">
        <v>417</v>
      </c>
      <c r="D41" t="s">
        <v>392</v>
      </c>
      <c r="E41" t="s">
        <v>558</v>
      </c>
      <c r="F41" t="s">
        <v>559</v>
      </c>
      <c r="G41" t="s">
        <v>560</v>
      </c>
      <c r="H41" t="s">
        <v>964</v>
      </c>
      <c r="I41" t="s">
        <v>318</v>
      </c>
      <c r="J41" t="s">
        <v>1089</v>
      </c>
      <c r="K41" t="s">
        <v>415</v>
      </c>
      <c r="L41" t="s">
        <v>313</v>
      </c>
      <c r="M41" t="s">
        <v>314</v>
      </c>
      <c r="N41" t="s">
        <v>315</v>
      </c>
      <c r="O41" t="s">
        <v>316</v>
      </c>
      <c r="P41" t="s">
        <v>425</v>
      </c>
      <c r="Q41" t="s">
        <v>328</v>
      </c>
      <c r="R41"/>
      <c r="S41" t="s">
        <v>1154</v>
      </c>
      <c r="T41" t="s">
        <v>1155</v>
      </c>
      <c r="U41" s="330">
        <v>47278.029999999999</v>
      </c>
      <c r="V41">
        <v>5539.1400000000003</v>
      </c>
    </row>
    <row r="42" spans="2:22" ht="15">
      <c r="B42" t="s">
        <v>411</v>
      </c>
      <c r="C42" t="s">
        <v>417</v>
      </c>
      <c r="D42" t="s">
        <v>392</v>
      </c>
      <c r="E42" t="s">
        <v>562</v>
      </c>
      <c r="F42" t="s">
        <v>563</v>
      </c>
      <c r="G42" t="s">
        <v>564</v>
      </c>
      <c r="H42" t="s">
        <v>963</v>
      </c>
      <c r="I42" t="s">
        <v>318</v>
      </c>
      <c r="J42" t="s">
        <v>1089</v>
      </c>
      <c r="K42" t="s">
        <v>415</v>
      </c>
      <c r="L42" t="s">
        <v>313</v>
      </c>
      <c r="M42" t="s">
        <v>314</v>
      </c>
      <c r="N42" t="s">
        <v>507</v>
      </c>
      <c r="O42" t="s">
        <v>316</v>
      </c>
      <c r="P42" t="s">
        <v>565</v>
      </c>
      <c r="Q42" t="s">
        <v>319</v>
      </c>
      <c r="R42"/>
      <c r="S42" t="s">
        <v>1154</v>
      </c>
      <c r="T42" t="s">
        <v>1155</v>
      </c>
      <c r="U42" s="330">
        <v>71164.710000000006</v>
      </c>
      <c r="V42">
        <v>34885.379999999997</v>
      </c>
    </row>
    <row r="43" spans="2:22" ht="15">
      <c r="B43" t="s">
        <v>411</v>
      </c>
      <c r="C43" t="s">
        <v>417</v>
      </c>
      <c r="D43" t="s">
        <v>392</v>
      </c>
      <c r="E43" t="s">
        <v>470</v>
      </c>
      <c r="F43" t="s">
        <v>471</v>
      </c>
      <c r="G43" t="s">
        <v>472</v>
      </c>
      <c r="H43" t="s">
        <v>970</v>
      </c>
      <c r="I43" t="s">
        <v>318</v>
      </c>
      <c r="J43" t="s">
        <v>1089</v>
      </c>
      <c r="K43" t="s">
        <v>415</v>
      </c>
      <c r="L43" t="s">
        <v>313</v>
      </c>
      <c r="M43" t="s">
        <v>314</v>
      </c>
      <c r="N43" t="s">
        <v>324</v>
      </c>
      <c r="O43" t="s">
        <v>316</v>
      </c>
      <c r="P43" t="s">
        <v>473</v>
      </c>
      <c r="Q43" t="s">
        <v>319</v>
      </c>
      <c r="R43"/>
      <c r="S43" t="s">
        <v>1154</v>
      </c>
      <c r="T43" t="s">
        <v>1155</v>
      </c>
      <c r="U43" s="330">
        <v>114784.73</v>
      </c>
      <c r="V43">
        <v>11866.389999999999</v>
      </c>
    </row>
    <row r="44" spans="2:22" ht="15">
      <c r="B44" t="s">
        <v>411</v>
      </c>
      <c r="C44" t="s">
        <v>417</v>
      </c>
      <c r="D44" t="s">
        <v>392</v>
      </c>
      <c r="E44" t="s">
        <v>412</v>
      </c>
      <c r="F44" t="s">
        <v>413</v>
      </c>
      <c r="G44" t="s">
        <v>414</v>
      </c>
      <c r="H44" t="s">
        <v>963</v>
      </c>
      <c r="I44" t="s">
        <v>318</v>
      </c>
      <c r="J44" t="s">
        <v>1089</v>
      </c>
      <c r="K44" t="s">
        <v>415</v>
      </c>
      <c r="L44" t="s">
        <v>313</v>
      </c>
      <c r="M44" t="s">
        <v>314</v>
      </c>
      <c r="N44" t="s">
        <v>317</v>
      </c>
      <c r="O44" t="s">
        <v>316</v>
      </c>
      <c r="P44" t="s">
        <v>416</v>
      </c>
      <c r="Q44" t="s">
        <v>319</v>
      </c>
      <c r="R44"/>
      <c r="S44" t="s">
        <v>1154</v>
      </c>
      <c r="T44" t="s">
        <v>1155</v>
      </c>
      <c r="U44" s="330">
        <v>174115.98999999999</v>
      </c>
      <c r="V44">
        <v>18296.619999999999</v>
      </c>
    </row>
    <row r="45" spans="2:22" ht="15">
      <c r="B45" t="s">
        <v>411</v>
      </c>
      <c r="C45" t="s">
        <v>417</v>
      </c>
      <c r="D45" t="s">
        <v>392</v>
      </c>
      <c r="E45" t="s">
        <v>499</v>
      </c>
      <c r="F45" t="s">
        <v>500</v>
      </c>
      <c r="G45" t="s">
        <v>501</v>
      </c>
      <c r="H45" t="s">
        <v>966</v>
      </c>
      <c r="I45" t="s">
        <v>318</v>
      </c>
      <c r="J45" t="s">
        <v>1089</v>
      </c>
      <c r="K45" t="s">
        <v>415</v>
      </c>
      <c r="L45" t="s">
        <v>313</v>
      </c>
      <c r="M45" t="s">
        <v>314</v>
      </c>
      <c r="N45" t="s">
        <v>432</v>
      </c>
      <c r="O45" t="s">
        <v>316</v>
      </c>
      <c r="P45" t="s">
        <v>502</v>
      </c>
      <c r="Q45" t="s">
        <v>328</v>
      </c>
      <c r="R45"/>
      <c r="S45" t="s">
        <v>1154</v>
      </c>
      <c r="T45" t="s">
        <v>1155</v>
      </c>
      <c r="U45" s="330">
        <v>61985.449999999997</v>
      </c>
      <c r="V45">
        <v>6235.2200000000003</v>
      </c>
    </row>
    <row r="46" spans="2:22" ht="15">
      <c r="B46" t="s">
        <v>411</v>
      </c>
      <c r="C46" t="s">
        <v>417</v>
      </c>
      <c r="D46" t="s">
        <v>392</v>
      </c>
      <c r="E46" t="s">
        <v>418</v>
      </c>
      <c r="F46" t="s">
        <v>419</v>
      </c>
      <c r="G46" t="s">
        <v>420</v>
      </c>
      <c r="H46" t="s">
        <v>970</v>
      </c>
      <c r="I46" t="s">
        <v>318</v>
      </c>
      <c r="J46" t="s">
        <v>1089</v>
      </c>
      <c r="K46" t="s">
        <v>415</v>
      </c>
      <c r="L46" t="s">
        <v>313</v>
      </c>
      <c r="M46" t="s">
        <v>314</v>
      </c>
      <c r="N46" t="s">
        <v>324</v>
      </c>
      <c r="O46" t="s">
        <v>316</v>
      </c>
      <c r="P46" t="s">
        <v>421</v>
      </c>
      <c r="Q46" t="s">
        <v>319</v>
      </c>
      <c r="R46"/>
      <c r="S46" t="s">
        <v>1154</v>
      </c>
      <c r="T46" t="s">
        <v>1155</v>
      </c>
      <c r="U46" s="330">
        <v>117462.07000000001</v>
      </c>
      <c r="V46">
        <v>11866.389999999999</v>
      </c>
    </row>
    <row r="47" spans="2:22" ht="15">
      <c r="B47" t="s">
        <v>411</v>
      </c>
      <c r="C47" t="s">
        <v>417</v>
      </c>
      <c r="D47" t="s">
        <v>392</v>
      </c>
      <c r="E47" t="s">
        <v>447</v>
      </c>
      <c r="F47" t="s">
        <v>448</v>
      </c>
      <c r="G47" t="s">
        <v>449</v>
      </c>
      <c r="H47" t="s">
        <v>967</v>
      </c>
      <c r="I47" t="s">
        <v>318</v>
      </c>
      <c r="J47" t="s">
        <v>1089</v>
      </c>
      <c r="K47" t="s">
        <v>415</v>
      </c>
      <c r="L47" t="s">
        <v>313</v>
      </c>
      <c r="M47" t="s">
        <v>314</v>
      </c>
      <c r="N47" t="s">
        <v>325</v>
      </c>
      <c r="O47" t="s">
        <v>316</v>
      </c>
      <c r="P47" t="s">
        <v>450</v>
      </c>
      <c r="Q47" t="s">
        <v>328</v>
      </c>
      <c r="R47"/>
      <c r="S47" t="s">
        <v>1154</v>
      </c>
      <c r="T47" t="s">
        <v>1155</v>
      </c>
      <c r="U47" s="330">
        <v>68725.919999999998</v>
      </c>
      <c r="V47">
        <v>6709.5600000000004</v>
      </c>
    </row>
    <row r="48" spans="2:22" ht="15">
      <c r="B48" t="s">
        <v>411</v>
      </c>
      <c r="C48" t="s">
        <v>417</v>
      </c>
      <c r="D48" t="s">
        <v>392</v>
      </c>
      <c r="E48" t="s">
        <v>537</v>
      </c>
      <c r="F48" t="s">
        <v>538</v>
      </c>
      <c r="G48" t="s">
        <v>539</v>
      </c>
      <c r="H48" t="s">
        <v>963</v>
      </c>
      <c r="I48" t="s">
        <v>318</v>
      </c>
      <c r="J48" t="s">
        <v>1089</v>
      </c>
      <c r="K48" t="s">
        <v>415</v>
      </c>
      <c r="L48" t="s">
        <v>313</v>
      </c>
      <c r="M48" t="s">
        <v>314</v>
      </c>
      <c r="N48" t="s">
        <v>317</v>
      </c>
      <c r="O48" t="s">
        <v>316</v>
      </c>
      <c r="P48" t="s">
        <v>540</v>
      </c>
      <c r="Q48" t="s">
        <v>319</v>
      </c>
      <c r="R48"/>
      <c r="S48" t="s">
        <v>1154</v>
      </c>
      <c r="T48" t="s">
        <v>1155</v>
      </c>
      <c r="U48" s="330">
        <v>151652.26000000001</v>
      </c>
      <c r="V48">
        <v>18296.619999999999</v>
      </c>
    </row>
    <row r="49" spans="2:22" ht="15">
      <c r="B49" t="s">
        <v>411</v>
      </c>
      <c r="C49" t="s">
        <v>417</v>
      </c>
      <c r="D49" t="s">
        <v>392</v>
      </c>
      <c r="E49" t="s">
        <v>962</v>
      </c>
      <c r="F49" t="s">
        <v>550</v>
      </c>
      <c r="G49" t="s">
        <v>551</v>
      </c>
      <c r="H49" t="s">
        <v>964</v>
      </c>
      <c r="I49" t="s">
        <v>318</v>
      </c>
      <c r="J49" t="s">
        <v>1089</v>
      </c>
      <c r="K49" t="s">
        <v>415</v>
      </c>
      <c r="L49" t="s">
        <v>313</v>
      </c>
      <c r="M49" t="s">
        <v>314</v>
      </c>
      <c r="N49" t="s">
        <v>315</v>
      </c>
      <c r="O49" t="s">
        <v>316</v>
      </c>
      <c r="P49" t="s">
        <v>552</v>
      </c>
      <c r="Q49" t="s">
        <v>328</v>
      </c>
      <c r="R49"/>
      <c r="S49" t="s">
        <v>1154</v>
      </c>
      <c r="T49" t="s">
        <v>1155</v>
      </c>
      <c r="U49" s="330">
        <v>49552.480000000003</v>
      </c>
      <c r="V49">
        <v>5539.1400000000003</v>
      </c>
    </row>
    <row r="50" spans="2:22" ht="15">
      <c r="B50" t="s">
        <v>411</v>
      </c>
      <c r="C50" t="s">
        <v>417</v>
      </c>
      <c r="D50" t="s">
        <v>392</v>
      </c>
      <c r="E50" t="s">
        <v>422</v>
      </c>
      <c r="F50" t="s">
        <v>423</v>
      </c>
      <c r="G50" t="s">
        <v>424</v>
      </c>
      <c r="H50" t="s">
        <v>969</v>
      </c>
      <c r="I50" t="s">
        <v>318</v>
      </c>
      <c r="J50" t="s">
        <v>1089</v>
      </c>
      <c r="K50" t="s">
        <v>415</v>
      </c>
      <c r="L50" t="s">
        <v>313</v>
      </c>
      <c r="M50" t="s">
        <v>314</v>
      </c>
      <c r="N50" t="s">
        <v>320</v>
      </c>
      <c r="O50" t="s">
        <v>316</v>
      </c>
      <c r="P50" t="s">
        <v>516</v>
      </c>
      <c r="Q50" t="s">
        <v>319</v>
      </c>
      <c r="R50"/>
      <c r="S50" t="s">
        <v>1154</v>
      </c>
      <c r="T50" t="s">
        <v>1155</v>
      </c>
      <c r="U50" s="330">
        <v>60446.839999999997</v>
      </c>
      <c r="V50">
        <v>5768.9799999999996</v>
      </c>
    </row>
    <row r="51" spans="2:22" ht="15">
      <c r="B51" t="s">
        <v>411</v>
      </c>
      <c r="C51" t="s">
        <v>417</v>
      </c>
      <c r="D51" t="s">
        <v>392</v>
      </c>
      <c r="E51" t="s">
        <v>503</v>
      </c>
      <c r="F51" t="s">
        <v>504</v>
      </c>
      <c r="G51" t="s">
        <v>505</v>
      </c>
      <c r="H51" t="s">
        <v>969</v>
      </c>
      <c r="I51" t="s">
        <v>318</v>
      </c>
      <c r="J51" t="s">
        <v>1089</v>
      </c>
      <c r="K51" t="s">
        <v>415</v>
      </c>
      <c r="L51" t="s">
        <v>313</v>
      </c>
      <c r="M51" t="s">
        <v>314</v>
      </c>
      <c r="N51" t="s">
        <v>326</v>
      </c>
      <c r="O51" t="s">
        <v>316</v>
      </c>
      <c r="P51" t="s">
        <v>506</v>
      </c>
      <c r="Q51" t="s">
        <v>319</v>
      </c>
      <c r="R51"/>
      <c r="S51" t="s">
        <v>1154</v>
      </c>
      <c r="T51" t="s">
        <v>1155</v>
      </c>
      <c r="U51" s="330">
        <v>63860.360000000001</v>
      </c>
      <c r="V51">
        <v>6235.2200000000003</v>
      </c>
    </row>
    <row r="52" spans="2:22" ht="15">
      <c r="B52" t="s">
        <v>411</v>
      </c>
      <c r="C52" t="s">
        <v>417</v>
      </c>
      <c r="D52" t="s">
        <v>392</v>
      </c>
      <c r="E52" t="s">
        <v>517</v>
      </c>
      <c r="F52" t="s">
        <v>518</v>
      </c>
      <c r="G52" t="s">
        <v>519</v>
      </c>
      <c r="H52" t="s">
        <v>970</v>
      </c>
      <c r="I52" t="s">
        <v>318</v>
      </c>
      <c r="J52" t="s">
        <v>1089</v>
      </c>
      <c r="K52" t="s">
        <v>415</v>
      </c>
      <c r="L52" t="s">
        <v>313</v>
      </c>
      <c r="M52" t="s">
        <v>314</v>
      </c>
      <c r="N52" t="s">
        <v>324</v>
      </c>
      <c r="O52" t="s">
        <v>316</v>
      </c>
      <c r="P52" t="s">
        <v>593</v>
      </c>
      <c r="Q52" t="s">
        <v>319</v>
      </c>
      <c r="R52"/>
      <c r="S52" t="s">
        <v>1154</v>
      </c>
      <c r="T52" t="s">
        <v>1155</v>
      </c>
      <c r="U52" s="330">
        <v>102129.03999999999</v>
      </c>
      <c r="V52">
        <v>11866.389999999999</v>
      </c>
    </row>
    <row r="53" spans="2:22" ht="15">
      <c r="B53" t="s">
        <v>411</v>
      </c>
      <c r="C53" t="s">
        <v>417</v>
      </c>
      <c r="D53" t="s">
        <v>392</v>
      </c>
      <c r="E53" t="s">
        <v>509</v>
      </c>
      <c r="F53" t="s">
        <v>510</v>
      </c>
      <c r="G53" t="s">
        <v>511</v>
      </c>
      <c r="H53" t="s">
        <v>963</v>
      </c>
      <c r="I53" t="s">
        <v>318</v>
      </c>
      <c r="J53" t="s">
        <v>1089</v>
      </c>
      <c r="K53" t="s">
        <v>415</v>
      </c>
      <c r="L53" t="s">
        <v>313</v>
      </c>
      <c r="M53" t="s">
        <v>314</v>
      </c>
      <c r="N53" t="s">
        <v>317</v>
      </c>
      <c r="O53" t="s">
        <v>316</v>
      </c>
      <c r="P53" t="s">
        <v>512</v>
      </c>
      <c r="Q53" t="s">
        <v>319</v>
      </c>
      <c r="R53"/>
      <c r="S53" t="s">
        <v>1154</v>
      </c>
      <c r="T53" t="s">
        <v>1155</v>
      </c>
      <c r="U53" s="330">
        <v>154624.59</v>
      </c>
      <c r="V53">
        <v>18296.619999999999</v>
      </c>
    </row>
    <row r="54" spans="2:22" ht="15">
      <c r="B54" t="s">
        <v>411</v>
      </c>
      <c r="C54" t="s">
        <v>417</v>
      </c>
      <c r="D54" t="s">
        <v>392</v>
      </c>
      <c r="E54" t="s">
        <v>541</v>
      </c>
      <c r="F54" t="s">
        <v>542</v>
      </c>
      <c r="G54" t="s">
        <v>543</v>
      </c>
      <c r="H54" t="s">
        <v>965</v>
      </c>
      <c r="I54" t="s">
        <v>318</v>
      </c>
      <c r="J54" t="s">
        <v>1089</v>
      </c>
      <c r="K54" t="s">
        <v>415</v>
      </c>
      <c r="L54" t="s">
        <v>313</v>
      </c>
      <c r="M54" t="s">
        <v>314</v>
      </c>
      <c r="N54" t="s">
        <v>426</v>
      </c>
      <c r="O54" t="s">
        <v>316</v>
      </c>
      <c r="P54" t="s">
        <v>427</v>
      </c>
      <c r="Q54" t="s">
        <v>328</v>
      </c>
      <c r="R54"/>
      <c r="S54" t="s">
        <v>1154</v>
      </c>
      <c r="T54" t="s">
        <v>1155</v>
      </c>
      <c r="U54" s="330">
        <v>59954.519999999997</v>
      </c>
      <c r="V54">
        <v>6000.8199999999997</v>
      </c>
    </row>
    <row r="55" spans="2:22" ht="15">
      <c r="B55" t="s">
        <v>411</v>
      </c>
      <c r="C55" t="s">
        <v>434</v>
      </c>
      <c r="D55" t="s">
        <v>392</v>
      </c>
      <c r="E55" t="s">
        <v>590</v>
      </c>
      <c r="F55" t="s">
        <v>591</v>
      </c>
      <c r="G55" t="s">
        <v>592</v>
      </c>
      <c r="H55" t="s">
        <v>963</v>
      </c>
      <c r="I55" t="s">
        <v>318</v>
      </c>
      <c r="J55" t="s">
        <v>1089</v>
      </c>
      <c r="K55" t="s">
        <v>415</v>
      </c>
      <c r="L55" t="s">
        <v>313</v>
      </c>
      <c r="M55" t="s">
        <v>314</v>
      </c>
      <c r="N55" t="s">
        <v>317</v>
      </c>
      <c r="O55" t="s">
        <v>316</v>
      </c>
      <c r="P55" t="s">
        <v>455</v>
      </c>
      <c r="Q55" t="s">
        <v>319</v>
      </c>
      <c r="R55"/>
      <c r="S55" t="s">
        <v>1154</v>
      </c>
      <c r="T55" t="s">
        <v>1155</v>
      </c>
      <c r="U55" s="330">
        <v>127341.74000000001</v>
      </c>
      <c r="V55">
        <v>18296.619999999999</v>
      </c>
    </row>
    <row r="56" spans="2:22" ht="15">
      <c r="B56" t="s">
        <v>411</v>
      </c>
      <c r="C56" t="s">
        <v>417</v>
      </c>
      <c r="D56" t="s">
        <v>392</v>
      </c>
      <c r="E56" t="s">
        <v>594</v>
      </c>
      <c r="F56" t="s">
        <v>595</v>
      </c>
      <c r="G56" t="s">
        <v>596</v>
      </c>
      <c r="H56" t="s">
        <v>964</v>
      </c>
      <c r="I56" t="s">
        <v>318</v>
      </c>
      <c r="J56" t="s">
        <v>1089</v>
      </c>
      <c r="K56" t="s">
        <v>415</v>
      </c>
      <c r="L56" t="s">
        <v>313</v>
      </c>
      <c r="M56" t="s">
        <v>314</v>
      </c>
      <c r="N56" t="s">
        <v>315</v>
      </c>
      <c r="O56" t="s">
        <v>316</v>
      </c>
      <c r="P56" t="s">
        <v>520</v>
      </c>
      <c r="Q56" t="s">
        <v>328</v>
      </c>
      <c r="R56"/>
      <c r="S56" t="s">
        <v>1154</v>
      </c>
      <c r="T56" t="s">
        <v>1155</v>
      </c>
      <c r="U56" s="330">
        <v>44429.779999999999</v>
      </c>
      <c r="V56">
        <v>5539.1400000000003</v>
      </c>
    </row>
    <row r="57" spans="2:22" ht="15">
      <c r="B57" t="s">
        <v>411</v>
      </c>
      <c r="C57" t="s">
        <v>417</v>
      </c>
      <c r="D57" t="s">
        <v>392</v>
      </c>
      <c r="E57" t="s">
        <v>598</v>
      </c>
      <c r="F57" t="s">
        <v>599</v>
      </c>
      <c r="G57" t="s">
        <v>600</v>
      </c>
      <c r="H57" t="s">
        <v>964</v>
      </c>
      <c r="I57" t="s">
        <v>318</v>
      </c>
      <c r="J57" t="s">
        <v>1089</v>
      </c>
      <c r="K57" t="s">
        <v>415</v>
      </c>
      <c r="L57" t="s">
        <v>313</v>
      </c>
      <c r="M57" t="s">
        <v>314</v>
      </c>
      <c r="N57" t="s">
        <v>315</v>
      </c>
      <c r="O57" t="s">
        <v>316</v>
      </c>
      <c r="P57" t="s">
        <v>544</v>
      </c>
      <c r="Q57" t="s">
        <v>328</v>
      </c>
      <c r="R57"/>
      <c r="S57" t="s">
        <v>1154</v>
      </c>
      <c r="T57" t="s">
        <v>1155</v>
      </c>
      <c r="U57" s="330">
        <v>46845.209999999999</v>
      </c>
      <c r="V57">
        <v>5539.1400000000003</v>
      </c>
    </row>
    <row r="58" spans="2:22" ht="15">
      <c r="B58" t="s">
        <v>411</v>
      </c>
      <c r="C58" t="s">
        <v>434</v>
      </c>
      <c r="D58" t="s">
        <v>392</v>
      </c>
      <c r="E58" t="s">
        <v>602</v>
      </c>
      <c r="F58" t="s">
        <v>603</v>
      </c>
      <c r="G58" t="s">
        <v>604</v>
      </c>
      <c r="H58" t="s">
        <v>964</v>
      </c>
      <c r="I58" t="s">
        <v>318</v>
      </c>
      <c r="J58" t="s">
        <v>1089</v>
      </c>
      <c r="K58" t="s">
        <v>415</v>
      </c>
      <c r="L58" t="s">
        <v>313</v>
      </c>
      <c r="M58" t="s">
        <v>314</v>
      </c>
      <c r="N58" t="s">
        <v>315</v>
      </c>
      <c r="O58" t="s">
        <v>316</v>
      </c>
      <c r="P58" t="s">
        <v>548</v>
      </c>
      <c r="Q58" t="s">
        <v>328</v>
      </c>
      <c r="R58"/>
      <c r="S58" t="s">
        <v>1154</v>
      </c>
      <c r="T58" t="s">
        <v>1155</v>
      </c>
      <c r="U58" s="330">
        <v>50037.970000000001</v>
      </c>
      <c r="V58">
        <v>5539.1400000000003</v>
      </c>
    </row>
    <row r="59" spans="2:22" ht="15">
      <c r="B59" t="s">
        <v>411</v>
      </c>
      <c r="C59" t="s">
        <v>434</v>
      </c>
      <c r="D59" t="s">
        <v>405</v>
      </c>
      <c r="E59" t="s">
        <v>610</v>
      </c>
      <c r="F59" t="s">
        <v>611</v>
      </c>
      <c r="G59" t="s">
        <v>612</v>
      </c>
      <c r="H59" t="s">
        <v>973</v>
      </c>
      <c r="I59" t="s">
        <v>318</v>
      </c>
      <c r="J59" t="s">
        <v>1089</v>
      </c>
      <c r="K59" t="s">
        <v>415</v>
      </c>
      <c r="L59" t="s">
        <v>313</v>
      </c>
      <c r="M59" t="s">
        <v>314</v>
      </c>
      <c r="N59" t="s">
        <v>613</v>
      </c>
      <c r="O59" t="s">
        <v>316</v>
      </c>
      <c r="P59" t="s">
        <v>614</v>
      </c>
      <c r="Q59" t="s">
        <v>332</v>
      </c>
      <c r="R59"/>
      <c r="S59" t="s">
        <v>1154</v>
      </c>
      <c r="T59" t="s">
        <v>1155</v>
      </c>
      <c r="U59" s="330">
        <v>64693.669999999998</v>
      </c>
      <c r="V59">
        <v>45589.620000000003</v>
      </c>
    </row>
    <row r="60" spans="2:22" ht="15">
      <c r="B60" t="s">
        <v>411</v>
      </c>
      <c r="C60" t="s">
        <v>434</v>
      </c>
      <c r="D60" t="s">
        <v>405</v>
      </c>
      <c r="E60" t="s">
        <v>615</v>
      </c>
      <c r="F60" t="s">
        <v>616</v>
      </c>
      <c r="G60" t="s">
        <v>617</v>
      </c>
      <c r="H60" t="s">
        <v>973</v>
      </c>
      <c r="I60" t="s">
        <v>318</v>
      </c>
      <c r="J60" t="s">
        <v>1089</v>
      </c>
      <c r="K60" t="s">
        <v>415</v>
      </c>
      <c r="L60" t="s">
        <v>313</v>
      </c>
      <c r="M60" t="s">
        <v>314</v>
      </c>
      <c r="N60" t="s">
        <v>613</v>
      </c>
      <c r="O60" t="s">
        <v>316</v>
      </c>
      <c r="P60" t="s">
        <v>618</v>
      </c>
      <c r="Q60" t="s">
        <v>332</v>
      </c>
      <c r="R60"/>
      <c r="S60" t="s">
        <v>1154</v>
      </c>
      <c r="T60" t="s">
        <v>1155</v>
      </c>
      <c r="U60" s="330">
        <v>56851.639999999999</v>
      </c>
      <c r="V60">
        <v>39944.309999999998</v>
      </c>
    </row>
    <row r="61" spans="2:22" ht="15">
      <c r="B61" t="s">
        <v>411</v>
      </c>
      <c r="C61" t="s">
        <v>434</v>
      </c>
      <c r="D61" t="s">
        <v>405</v>
      </c>
      <c r="E61" t="s">
        <v>619</v>
      </c>
      <c r="F61" t="s">
        <v>620</v>
      </c>
      <c r="G61" t="s">
        <v>621</v>
      </c>
      <c r="H61" t="s">
        <v>973</v>
      </c>
      <c r="I61" t="s">
        <v>318</v>
      </c>
      <c r="J61" t="s">
        <v>1089</v>
      </c>
      <c r="K61" t="s">
        <v>415</v>
      </c>
      <c r="L61" t="s">
        <v>313</v>
      </c>
      <c r="M61" t="s">
        <v>314</v>
      </c>
      <c r="N61" t="s">
        <v>613</v>
      </c>
      <c r="O61" t="s">
        <v>316</v>
      </c>
      <c r="P61" t="s">
        <v>622</v>
      </c>
      <c r="Q61" t="s">
        <v>332</v>
      </c>
      <c r="R61"/>
      <c r="S61" t="s">
        <v>1154</v>
      </c>
      <c r="T61" t="s">
        <v>1155</v>
      </c>
      <c r="U61" s="330">
        <v>34886.449999999997</v>
      </c>
      <c r="V61">
        <v>40238.099999999999</v>
      </c>
    </row>
    <row r="62" spans="2:22" ht="15">
      <c r="B62" t="s">
        <v>411</v>
      </c>
      <c r="C62" t="s">
        <v>434</v>
      </c>
      <c r="D62" t="s">
        <v>392</v>
      </c>
      <c r="E62" t="s">
        <v>623</v>
      </c>
      <c r="F62" t="s">
        <v>624</v>
      </c>
      <c r="G62" t="s">
        <v>625</v>
      </c>
      <c r="H62" t="s">
        <v>973</v>
      </c>
      <c r="I62" t="s">
        <v>318</v>
      </c>
      <c r="J62" t="s">
        <v>1089</v>
      </c>
      <c r="K62" t="s">
        <v>415</v>
      </c>
      <c r="L62" t="s">
        <v>313</v>
      </c>
      <c r="M62" t="s">
        <v>314</v>
      </c>
      <c r="N62" t="s">
        <v>613</v>
      </c>
      <c r="O62" t="s">
        <v>316</v>
      </c>
      <c r="P62" t="s">
        <v>626</v>
      </c>
      <c r="Q62" t="s">
        <v>332</v>
      </c>
      <c r="R62"/>
      <c r="S62" t="s">
        <v>1154</v>
      </c>
      <c r="T62" t="s">
        <v>1155</v>
      </c>
      <c r="U62" s="330">
        <v>46564.32</v>
      </c>
      <c r="V62">
        <v>32769.550000000003</v>
      </c>
    </row>
    <row r="63" spans="2:22" ht="15">
      <c r="B63" t="s">
        <v>411</v>
      </c>
      <c r="C63" t="s">
        <v>434</v>
      </c>
      <c r="D63" t="s">
        <v>392</v>
      </c>
      <c r="E63" t="s">
        <v>627</v>
      </c>
      <c r="F63" t="s">
        <v>628</v>
      </c>
      <c r="G63" t="s">
        <v>629</v>
      </c>
      <c r="H63" t="s">
        <v>973</v>
      </c>
      <c r="I63" t="s">
        <v>318</v>
      </c>
      <c r="J63" t="s">
        <v>1089</v>
      </c>
      <c r="K63" t="s">
        <v>415</v>
      </c>
      <c r="L63" t="s">
        <v>313</v>
      </c>
      <c r="M63" t="s">
        <v>314</v>
      </c>
      <c r="N63" t="s">
        <v>613</v>
      </c>
      <c r="O63" t="s">
        <v>316</v>
      </c>
      <c r="P63" t="s">
        <v>630</v>
      </c>
      <c r="Q63" t="s">
        <v>332</v>
      </c>
      <c r="R63"/>
      <c r="S63" t="s">
        <v>1154</v>
      </c>
      <c r="T63" t="s">
        <v>1155</v>
      </c>
      <c r="U63" s="330">
        <v>66597.699999999997</v>
      </c>
      <c r="V63">
        <v>44728.459999999999</v>
      </c>
    </row>
    <row r="64" spans="2:22" ht="15">
      <c r="B64" t="s">
        <v>411</v>
      </c>
      <c r="C64" t="s">
        <v>434</v>
      </c>
      <c r="D64" t="s">
        <v>392</v>
      </c>
      <c r="E64" t="s">
        <v>631</v>
      </c>
      <c r="F64" t="s">
        <v>632</v>
      </c>
      <c r="G64" t="s">
        <v>633</v>
      </c>
      <c r="H64" t="s">
        <v>973</v>
      </c>
      <c r="I64" t="s">
        <v>318</v>
      </c>
      <c r="J64" t="s">
        <v>1089</v>
      </c>
      <c r="K64" t="s">
        <v>415</v>
      </c>
      <c r="L64" t="s">
        <v>313</v>
      </c>
      <c r="M64" t="s">
        <v>314</v>
      </c>
      <c r="N64" t="s">
        <v>613</v>
      </c>
      <c r="O64" t="s">
        <v>316</v>
      </c>
      <c r="P64" t="s">
        <v>634</v>
      </c>
      <c r="Q64" t="s">
        <v>332</v>
      </c>
      <c r="R64"/>
      <c r="S64" t="s">
        <v>1154</v>
      </c>
      <c r="T64" t="s">
        <v>1155</v>
      </c>
      <c r="U64" s="330">
        <v>27646.75</v>
      </c>
      <c r="V64">
        <v>21787.380000000001</v>
      </c>
    </row>
    <row r="65" spans="2:22" ht="15">
      <c r="B65" t="s">
        <v>411</v>
      </c>
      <c r="C65" t="s">
        <v>434</v>
      </c>
      <c r="D65" t="s">
        <v>392</v>
      </c>
      <c r="E65" t="s">
        <v>635</v>
      </c>
      <c r="F65" t="s">
        <v>636</v>
      </c>
      <c r="G65" t="s">
        <v>637</v>
      </c>
      <c r="H65" t="s">
        <v>973</v>
      </c>
      <c r="I65" t="s">
        <v>318</v>
      </c>
      <c r="J65" t="s">
        <v>1089</v>
      </c>
      <c r="K65" t="s">
        <v>415</v>
      </c>
      <c r="L65" t="s">
        <v>313</v>
      </c>
      <c r="M65" t="s">
        <v>314</v>
      </c>
      <c r="N65" t="s">
        <v>613</v>
      </c>
      <c r="O65" t="s">
        <v>316</v>
      </c>
      <c r="P65" t="s">
        <v>638</v>
      </c>
      <c r="Q65" t="s">
        <v>332</v>
      </c>
      <c r="R65"/>
      <c r="S65" t="s">
        <v>1154</v>
      </c>
      <c r="T65" t="s">
        <v>1155</v>
      </c>
      <c r="U65" s="330">
        <v>32306.740000000002</v>
      </c>
      <c r="V65">
        <v>25433.330000000002</v>
      </c>
    </row>
    <row r="66" spans="2:22" ht="15">
      <c r="B66" t="s">
        <v>411</v>
      </c>
      <c r="C66" t="s">
        <v>434</v>
      </c>
      <c r="D66" t="s">
        <v>405</v>
      </c>
      <c r="E66" t="s">
        <v>639</v>
      </c>
      <c r="F66" t="s">
        <v>640</v>
      </c>
      <c r="G66" t="s">
        <v>641</v>
      </c>
      <c r="H66" t="s">
        <v>973</v>
      </c>
      <c r="I66" t="s">
        <v>318</v>
      </c>
      <c r="J66" t="s">
        <v>1089</v>
      </c>
      <c r="K66" t="s">
        <v>415</v>
      </c>
      <c r="L66" t="s">
        <v>313</v>
      </c>
      <c r="M66" t="s">
        <v>314</v>
      </c>
      <c r="N66" t="s">
        <v>613</v>
      </c>
      <c r="O66" t="s">
        <v>316</v>
      </c>
      <c r="P66" t="s">
        <v>642</v>
      </c>
      <c r="Q66" t="s">
        <v>332</v>
      </c>
      <c r="R66"/>
      <c r="S66" t="s">
        <v>1154</v>
      </c>
      <c r="T66" t="s">
        <v>1155</v>
      </c>
      <c r="U66" s="330">
        <v>55798.5</v>
      </c>
      <c r="V66">
        <v>47843.709999999999</v>
      </c>
    </row>
    <row r="67" spans="2:22" ht="15">
      <c r="B67" t="s">
        <v>411</v>
      </c>
      <c r="C67" t="s">
        <v>434</v>
      </c>
      <c r="D67" t="s">
        <v>405</v>
      </c>
      <c r="E67" t="s">
        <v>643</v>
      </c>
      <c r="F67" t="s">
        <v>644</v>
      </c>
      <c r="G67" t="s">
        <v>645</v>
      </c>
      <c r="H67" t="s">
        <v>973</v>
      </c>
      <c r="I67" t="s">
        <v>318</v>
      </c>
      <c r="J67" t="s">
        <v>1089</v>
      </c>
      <c r="K67" t="s">
        <v>415</v>
      </c>
      <c r="L67" t="s">
        <v>313</v>
      </c>
      <c r="M67" t="s">
        <v>314</v>
      </c>
      <c r="N67" t="s">
        <v>613</v>
      </c>
      <c r="O67" t="s">
        <v>316</v>
      </c>
      <c r="P67" t="s">
        <v>646</v>
      </c>
      <c r="Q67" t="s">
        <v>332</v>
      </c>
      <c r="R67"/>
      <c r="S67" t="s">
        <v>1154</v>
      </c>
      <c r="T67" t="s">
        <v>1155</v>
      </c>
      <c r="U67" s="330">
        <v>83445.490000000005</v>
      </c>
      <c r="V67">
        <v>58780.349999999999</v>
      </c>
    </row>
    <row r="68" spans="2:22" ht="15">
      <c r="B68" t="s">
        <v>411</v>
      </c>
      <c r="C68" t="s">
        <v>434</v>
      </c>
      <c r="D68" t="s">
        <v>392</v>
      </c>
      <c r="E68" t="s">
        <v>647</v>
      </c>
      <c r="F68" t="s">
        <v>648</v>
      </c>
      <c r="G68" t="s">
        <v>649</v>
      </c>
      <c r="H68" t="s">
        <v>973</v>
      </c>
      <c r="I68" t="s">
        <v>318</v>
      </c>
      <c r="J68" t="s">
        <v>1089</v>
      </c>
      <c r="K68" t="s">
        <v>415</v>
      </c>
      <c r="L68" t="s">
        <v>313</v>
      </c>
      <c r="M68" t="s">
        <v>314</v>
      </c>
      <c r="N68" t="s">
        <v>613</v>
      </c>
      <c r="O68" t="s">
        <v>316</v>
      </c>
      <c r="P68" t="s">
        <v>650</v>
      </c>
      <c r="Q68" t="s">
        <v>332</v>
      </c>
      <c r="R68"/>
      <c r="S68" t="s">
        <v>1154</v>
      </c>
      <c r="T68" t="s">
        <v>1155</v>
      </c>
      <c r="U68" s="330">
        <v>54839.980000000003</v>
      </c>
      <c r="V68">
        <v>36667.830000000002</v>
      </c>
    </row>
    <row r="69" spans="2:22" ht="15">
      <c r="B69" t="s">
        <v>411</v>
      </c>
      <c r="C69" t="s">
        <v>434</v>
      </c>
      <c r="D69" t="s">
        <v>392</v>
      </c>
      <c r="E69" t="s">
        <v>651</v>
      </c>
      <c r="F69" t="s">
        <v>652</v>
      </c>
      <c r="G69" t="s">
        <v>653</v>
      </c>
      <c r="H69" t="s">
        <v>973</v>
      </c>
      <c r="I69" t="s">
        <v>318</v>
      </c>
      <c r="J69" t="s">
        <v>1089</v>
      </c>
      <c r="K69" t="s">
        <v>415</v>
      </c>
      <c r="L69" t="s">
        <v>313</v>
      </c>
      <c r="M69" t="s">
        <v>314</v>
      </c>
      <c r="N69" t="s">
        <v>613</v>
      </c>
      <c r="O69" t="s">
        <v>316</v>
      </c>
      <c r="P69" t="s">
        <v>654</v>
      </c>
      <c r="Q69" t="s">
        <v>332</v>
      </c>
      <c r="R69"/>
      <c r="S69" t="s">
        <v>1154</v>
      </c>
      <c r="T69" t="s">
        <v>1155</v>
      </c>
      <c r="U69" s="330">
        <v>10151.450000000001</v>
      </c>
      <c r="V69">
        <v>8430.7700000000004</v>
      </c>
    </row>
    <row r="70" spans="2:22" ht="15">
      <c r="B70" t="s">
        <v>411</v>
      </c>
      <c r="C70" t="s">
        <v>434</v>
      </c>
      <c r="D70" t="s">
        <v>392</v>
      </c>
      <c r="E70" t="s">
        <v>655</v>
      </c>
      <c r="F70" t="s">
        <v>656</v>
      </c>
      <c r="G70" t="s">
        <v>657</v>
      </c>
      <c r="H70" t="s">
        <v>973</v>
      </c>
      <c r="I70" t="s">
        <v>318</v>
      </c>
      <c r="J70" t="s">
        <v>1089</v>
      </c>
      <c r="K70" t="s">
        <v>415</v>
      </c>
      <c r="L70" t="s">
        <v>313</v>
      </c>
      <c r="M70" t="s">
        <v>314</v>
      </c>
      <c r="N70" t="s">
        <v>613</v>
      </c>
      <c r="O70" t="s">
        <v>316</v>
      </c>
      <c r="P70" t="s">
        <v>658</v>
      </c>
      <c r="Q70" t="s">
        <v>332</v>
      </c>
      <c r="R70"/>
      <c r="S70" t="s">
        <v>1154</v>
      </c>
      <c r="T70" t="s">
        <v>1155</v>
      </c>
      <c r="U70" s="330">
        <v>27262.630000000001</v>
      </c>
      <c r="V70">
        <v>19546.900000000001</v>
      </c>
    </row>
    <row r="71" spans="2:22" ht="15">
      <c r="B71" t="s">
        <v>411</v>
      </c>
      <c r="C71" t="s">
        <v>434</v>
      </c>
      <c r="D71" t="s">
        <v>392</v>
      </c>
      <c r="E71" t="s">
        <v>659</v>
      </c>
      <c r="F71" t="s">
        <v>660</v>
      </c>
      <c r="G71" t="s">
        <v>661</v>
      </c>
      <c r="H71" t="s">
        <v>973</v>
      </c>
      <c r="I71" t="s">
        <v>318</v>
      </c>
      <c r="J71" t="s">
        <v>1089</v>
      </c>
      <c r="K71" t="s">
        <v>415</v>
      </c>
      <c r="L71" t="s">
        <v>313</v>
      </c>
      <c r="M71" t="s">
        <v>314</v>
      </c>
      <c r="N71" t="s">
        <v>613</v>
      </c>
      <c r="O71" t="s">
        <v>316</v>
      </c>
      <c r="P71" t="s">
        <v>662</v>
      </c>
      <c r="Q71" t="s">
        <v>332</v>
      </c>
      <c r="R71"/>
      <c r="S71" t="s">
        <v>1154</v>
      </c>
      <c r="T71" t="s">
        <v>1155</v>
      </c>
      <c r="U71" s="330">
        <v>63989.43</v>
      </c>
      <c r="V71">
        <v>47063.82</v>
      </c>
    </row>
    <row r="72" spans="2:22" ht="15">
      <c r="B72" t="s">
        <v>411</v>
      </c>
      <c r="C72" t="s">
        <v>434</v>
      </c>
      <c r="D72" t="s">
        <v>392</v>
      </c>
      <c r="E72" t="s">
        <v>663</v>
      </c>
      <c r="F72" t="s">
        <v>664</v>
      </c>
      <c r="G72" t="s">
        <v>665</v>
      </c>
      <c r="H72" t="s">
        <v>973</v>
      </c>
      <c r="I72" t="s">
        <v>318</v>
      </c>
      <c r="J72" t="s">
        <v>1089</v>
      </c>
      <c r="K72" t="s">
        <v>415</v>
      </c>
      <c r="L72" t="s">
        <v>313</v>
      </c>
      <c r="M72" t="s">
        <v>314</v>
      </c>
      <c r="N72" t="s">
        <v>613</v>
      </c>
      <c r="O72" t="s">
        <v>316</v>
      </c>
      <c r="P72" t="s">
        <v>666</v>
      </c>
      <c r="Q72" t="s">
        <v>332</v>
      </c>
      <c r="R72"/>
      <c r="S72" t="s">
        <v>1154</v>
      </c>
      <c r="T72" t="s">
        <v>1155</v>
      </c>
      <c r="U72" s="330">
        <v>80101.460000000006</v>
      </c>
      <c r="V72">
        <v>69147.029999999999</v>
      </c>
    </row>
    <row r="73" spans="2:22" ht="15">
      <c r="B73" t="s">
        <v>411</v>
      </c>
      <c r="C73" t="s">
        <v>434</v>
      </c>
      <c r="D73" t="s">
        <v>392</v>
      </c>
      <c r="E73" t="s">
        <v>974</v>
      </c>
      <c r="F73" t="s">
        <v>667</v>
      </c>
      <c r="G73" t="s">
        <v>668</v>
      </c>
      <c r="H73" t="s">
        <v>973</v>
      </c>
      <c r="I73" t="s">
        <v>318</v>
      </c>
      <c r="J73" t="s">
        <v>1089</v>
      </c>
      <c r="K73" t="s">
        <v>415</v>
      </c>
      <c r="L73" t="s">
        <v>313</v>
      </c>
      <c r="M73" t="s">
        <v>314</v>
      </c>
      <c r="N73" t="s">
        <v>613</v>
      </c>
      <c r="O73" t="s">
        <v>316</v>
      </c>
      <c r="P73" t="s">
        <v>669</v>
      </c>
      <c r="Q73" t="s">
        <v>332</v>
      </c>
      <c r="R73"/>
      <c r="S73" t="s">
        <v>1154</v>
      </c>
      <c r="T73" t="s">
        <v>1155</v>
      </c>
      <c r="U73" s="330">
        <v>41698.809999999998</v>
      </c>
      <c r="V73">
        <v>67099.529999999999</v>
      </c>
    </row>
    <row r="74" spans="2:22" ht="15">
      <c r="B74" t="s">
        <v>411</v>
      </c>
      <c r="C74" t="s">
        <v>434</v>
      </c>
      <c r="D74" t="s">
        <v>392</v>
      </c>
      <c r="E74" t="s">
        <v>670</v>
      </c>
      <c r="F74" t="s">
        <v>671</v>
      </c>
      <c r="G74" t="s">
        <v>672</v>
      </c>
      <c r="H74" t="s">
        <v>973</v>
      </c>
      <c r="I74" t="s">
        <v>318</v>
      </c>
      <c r="J74" t="s">
        <v>1089</v>
      </c>
      <c r="K74" t="s">
        <v>415</v>
      </c>
      <c r="L74" t="s">
        <v>313</v>
      </c>
      <c r="M74" t="s">
        <v>314</v>
      </c>
      <c r="N74" t="s">
        <v>613</v>
      </c>
      <c r="O74" t="s">
        <v>316</v>
      </c>
      <c r="P74" t="s">
        <v>673</v>
      </c>
      <c r="Q74" t="s">
        <v>332</v>
      </c>
      <c r="R74"/>
      <c r="S74" t="s">
        <v>1154</v>
      </c>
      <c r="T74" t="s">
        <v>1155</v>
      </c>
      <c r="U74" s="330">
        <v>15928.25</v>
      </c>
      <c r="V74">
        <v>13748.370000000001</v>
      </c>
    </row>
    <row r="75" spans="2:22" ht="15">
      <c r="B75" t="s">
        <v>411</v>
      </c>
      <c r="C75" t="s">
        <v>434</v>
      </c>
      <c r="D75" t="s">
        <v>392</v>
      </c>
      <c r="E75" t="s">
        <v>674</v>
      </c>
      <c r="F75" t="s">
        <v>675</v>
      </c>
      <c r="G75" t="s">
        <v>676</v>
      </c>
      <c r="H75" t="s">
        <v>973</v>
      </c>
      <c r="I75" t="s">
        <v>318</v>
      </c>
      <c r="J75" t="s">
        <v>1089</v>
      </c>
      <c r="K75" t="s">
        <v>415</v>
      </c>
      <c r="L75" t="s">
        <v>313</v>
      </c>
      <c r="M75" t="s">
        <v>314</v>
      </c>
      <c r="N75" t="s">
        <v>613</v>
      </c>
      <c r="O75" t="s">
        <v>316</v>
      </c>
      <c r="P75" t="s">
        <v>677</v>
      </c>
      <c r="Q75" t="s">
        <v>332</v>
      </c>
      <c r="R75"/>
      <c r="S75" t="s">
        <v>1154</v>
      </c>
      <c r="T75" t="s">
        <v>1155</v>
      </c>
      <c r="U75" s="330">
        <v>19157.599999999999</v>
      </c>
      <c r="V75">
        <v>13923.41</v>
      </c>
    </row>
    <row r="76" spans="2:22" ht="15">
      <c r="B76" t="s">
        <v>411</v>
      </c>
      <c r="C76" t="s">
        <v>434</v>
      </c>
      <c r="D76" t="s">
        <v>392</v>
      </c>
      <c r="E76" t="s">
        <v>975</v>
      </c>
      <c r="F76" t="s">
        <v>678</v>
      </c>
      <c r="G76" t="s">
        <v>679</v>
      </c>
      <c r="H76" t="s">
        <v>973</v>
      </c>
      <c r="I76" t="s">
        <v>318</v>
      </c>
      <c r="J76" t="s">
        <v>1089</v>
      </c>
      <c r="K76" t="s">
        <v>415</v>
      </c>
      <c r="L76" t="s">
        <v>313</v>
      </c>
      <c r="M76" t="s">
        <v>314</v>
      </c>
      <c r="N76" t="s">
        <v>613</v>
      </c>
      <c r="O76" t="s">
        <v>316</v>
      </c>
      <c r="P76" t="s">
        <v>680</v>
      </c>
      <c r="Q76" t="s">
        <v>332</v>
      </c>
      <c r="R76"/>
      <c r="S76" t="s">
        <v>1154</v>
      </c>
      <c r="T76" t="s">
        <v>1155</v>
      </c>
      <c r="U76" s="330">
        <v>26025.849999999999</v>
      </c>
      <c r="V76">
        <v>90957.039999999994</v>
      </c>
    </row>
    <row r="77" spans="2:22" ht="15">
      <c r="B77" t="s">
        <v>411</v>
      </c>
      <c r="C77" t="s">
        <v>434</v>
      </c>
      <c r="D77" t="s">
        <v>392</v>
      </c>
      <c r="E77" t="s">
        <v>681</v>
      </c>
      <c r="F77" t="s">
        <v>682</v>
      </c>
      <c r="G77" t="s">
        <v>683</v>
      </c>
      <c r="H77" t="s">
        <v>973</v>
      </c>
      <c r="I77" t="s">
        <v>318</v>
      </c>
      <c r="J77" t="s">
        <v>1089</v>
      </c>
      <c r="K77" t="s">
        <v>415</v>
      </c>
      <c r="L77" t="s">
        <v>313</v>
      </c>
      <c r="M77" t="s">
        <v>314</v>
      </c>
      <c r="N77" t="s">
        <v>613</v>
      </c>
      <c r="O77" t="s">
        <v>316</v>
      </c>
      <c r="P77" t="s">
        <v>684</v>
      </c>
      <c r="Q77" t="s">
        <v>332</v>
      </c>
      <c r="R77"/>
      <c r="S77" t="s">
        <v>1154</v>
      </c>
      <c r="T77" t="s">
        <v>1155</v>
      </c>
      <c r="U77" s="330">
        <v>50382.669999999998</v>
      </c>
      <c r="V77">
        <v>35063.980000000003</v>
      </c>
    </row>
    <row r="78" spans="2:22" ht="15">
      <c r="B78" t="s">
        <v>411</v>
      </c>
      <c r="C78" t="s">
        <v>434</v>
      </c>
      <c r="D78" t="s">
        <v>392</v>
      </c>
      <c r="E78" t="s">
        <v>685</v>
      </c>
      <c r="F78" t="s">
        <v>686</v>
      </c>
      <c r="G78" t="s">
        <v>687</v>
      </c>
      <c r="H78" t="s">
        <v>973</v>
      </c>
      <c r="I78" t="s">
        <v>318</v>
      </c>
      <c r="J78" t="s">
        <v>1089</v>
      </c>
      <c r="K78" t="s">
        <v>415</v>
      </c>
      <c r="L78" t="s">
        <v>313</v>
      </c>
      <c r="M78" t="s">
        <v>314</v>
      </c>
      <c r="N78" t="s">
        <v>613</v>
      </c>
      <c r="O78" t="s">
        <v>316</v>
      </c>
      <c r="P78" t="s">
        <v>688</v>
      </c>
      <c r="Q78" t="s">
        <v>332</v>
      </c>
      <c r="R78"/>
      <c r="S78" t="s">
        <v>1154</v>
      </c>
      <c r="T78" t="s">
        <v>1155</v>
      </c>
      <c r="U78" s="330">
        <v>64431.480000000003</v>
      </c>
      <c r="V78">
        <v>46618.68</v>
      </c>
    </row>
    <row r="79" spans="2:22" ht="15">
      <c r="B79" t="s">
        <v>411</v>
      </c>
      <c r="C79" t="s">
        <v>434</v>
      </c>
      <c r="D79" t="s">
        <v>392</v>
      </c>
      <c r="E79" t="s">
        <v>689</v>
      </c>
      <c r="F79" t="s">
        <v>690</v>
      </c>
      <c r="G79" t="s">
        <v>691</v>
      </c>
      <c r="H79" t="s">
        <v>973</v>
      </c>
      <c r="I79" t="s">
        <v>318</v>
      </c>
      <c r="J79" t="s">
        <v>1089</v>
      </c>
      <c r="K79" t="s">
        <v>415</v>
      </c>
      <c r="L79" t="s">
        <v>313</v>
      </c>
      <c r="M79" t="s">
        <v>314</v>
      </c>
      <c r="N79" t="s">
        <v>613</v>
      </c>
      <c r="O79" t="s">
        <v>316</v>
      </c>
      <c r="P79" t="s">
        <v>692</v>
      </c>
      <c r="Q79" t="s">
        <v>332</v>
      </c>
      <c r="R79"/>
      <c r="S79" t="s">
        <v>1154</v>
      </c>
      <c r="T79" t="s">
        <v>1155</v>
      </c>
      <c r="U79" s="330">
        <v>43980.209999999999</v>
      </c>
      <c r="V79">
        <v>27486.32</v>
      </c>
    </row>
    <row r="80" spans="2:22" ht="15">
      <c r="B80" t="s">
        <v>411</v>
      </c>
      <c r="C80" s="45" t="s">
        <v>434</v>
      </c>
      <c r="D80" s="45" t="s">
        <v>392</v>
      </c>
      <c r="E80" s="45" t="s">
        <v>693</v>
      </c>
      <c r="F80" s="45" t="s">
        <v>694</v>
      </c>
      <c r="G80" s="45" t="s">
        <v>695</v>
      </c>
      <c r="H80" s="45" t="s">
        <v>973</v>
      </c>
      <c r="I80" s="45" t="s">
        <v>318</v>
      </c>
      <c r="J80" s="45" t="s">
        <v>1089</v>
      </c>
      <c r="K80" s="45" t="s">
        <v>415</v>
      </c>
      <c r="L80" s="45" t="s">
        <v>313</v>
      </c>
      <c r="M80" s="45" t="s">
        <v>314</v>
      </c>
      <c r="N80" s="45" t="s">
        <v>613</v>
      </c>
      <c r="O80" s="45" t="s">
        <v>316</v>
      </c>
      <c r="P80" s="45" t="s">
        <v>696</v>
      </c>
      <c r="Q80" s="45" t="s">
        <v>332</v>
      </c>
      <c r="R80" s="45"/>
      <c r="S80" s="45" t="s">
        <v>1154</v>
      </c>
      <c r="T80" s="45" t="s">
        <v>1155</v>
      </c>
      <c r="U80" s="328">
        <v>53193.239999999998</v>
      </c>
      <c r="V80" s="45">
        <v>38842.730000000003</v>
      </c>
    </row>
    <row r="81" spans="2:22" ht="15">
      <c r="B81" t="s">
        <v>411</v>
      </c>
      <c r="C81" s="45" t="s">
        <v>434</v>
      </c>
      <c r="D81" s="45" t="s">
        <v>392</v>
      </c>
      <c r="E81" s="45" t="s">
        <v>697</v>
      </c>
      <c r="F81" s="45" t="s">
        <v>698</v>
      </c>
      <c r="G81" s="45" t="s">
        <v>699</v>
      </c>
      <c r="H81" s="45" t="s">
        <v>973</v>
      </c>
      <c r="I81" s="45" t="s">
        <v>318</v>
      </c>
      <c r="J81" s="45" t="s">
        <v>1089</v>
      </c>
      <c r="K81" s="45" t="s">
        <v>415</v>
      </c>
      <c r="L81" s="45" t="s">
        <v>313</v>
      </c>
      <c r="M81" s="45" t="s">
        <v>314</v>
      </c>
      <c r="N81" s="45" t="s">
        <v>613</v>
      </c>
      <c r="O81" s="45" t="s">
        <v>316</v>
      </c>
      <c r="P81" s="45" t="s">
        <v>700</v>
      </c>
      <c r="Q81" s="45" t="s">
        <v>332</v>
      </c>
      <c r="R81" s="45"/>
      <c r="S81" s="45" t="s">
        <v>1154</v>
      </c>
      <c r="T81" s="45" t="s">
        <v>1155</v>
      </c>
      <c r="U81" s="328">
        <v>46921.029999999999</v>
      </c>
      <c r="V81" s="45">
        <v>37539.959999999999</v>
      </c>
    </row>
    <row r="82" spans="2:22" ht="15">
      <c r="B82" t="s">
        <v>411</v>
      </c>
      <c r="C82" s="45" t="s">
        <v>434</v>
      </c>
      <c r="D82" s="45" t="s">
        <v>392</v>
      </c>
      <c r="E82" s="45" t="s">
        <v>701</v>
      </c>
      <c r="F82" s="45" t="s">
        <v>702</v>
      </c>
      <c r="G82" s="45" t="s">
        <v>703</v>
      </c>
      <c r="H82" s="45" t="s">
        <v>973</v>
      </c>
      <c r="I82" s="45" t="s">
        <v>318</v>
      </c>
      <c r="J82" s="45" t="s">
        <v>1089</v>
      </c>
      <c r="K82" s="45" t="s">
        <v>415</v>
      </c>
      <c r="L82" s="45" t="s">
        <v>313</v>
      </c>
      <c r="M82" s="45" t="s">
        <v>314</v>
      </c>
      <c r="N82" s="45" t="s">
        <v>613</v>
      </c>
      <c r="O82" s="45" t="s">
        <v>316</v>
      </c>
      <c r="P82" s="45" t="s">
        <v>704</v>
      </c>
      <c r="Q82" s="45" t="s">
        <v>332</v>
      </c>
      <c r="R82" s="45"/>
      <c r="S82" s="45" t="s">
        <v>1154</v>
      </c>
      <c r="T82" s="45" t="s">
        <v>1155</v>
      </c>
      <c r="U82" s="328">
        <v>8614.7000000000007</v>
      </c>
      <c r="V82" s="45">
        <v>8494.4099999999999</v>
      </c>
    </row>
    <row r="83" spans="2:22" ht="15">
      <c r="B83" t="s">
        <v>411</v>
      </c>
      <c r="C83" s="45" t="s">
        <v>434</v>
      </c>
      <c r="D83" s="45" t="s">
        <v>392</v>
      </c>
      <c r="E83" s="45" t="s">
        <v>949</v>
      </c>
      <c r="F83" s="45" t="s">
        <v>705</v>
      </c>
      <c r="G83" s="45" t="s">
        <v>706</v>
      </c>
      <c r="H83" s="45" t="s">
        <v>973</v>
      </c>
      <c r="I83" s="45" t="s">
        <v>318</v>
      </c>
      <c r="J83" s="45" t="s">
        <v>1089</v>
      </c>
      <c r="K83" s="45" t="s">
        <v>415</v>
      </c>
      <c r="L83" s="45" t="s">
        <v>313</v>
      </c>
      <c r="M83" s="45" t="s">
        <v>314</v>
      </c>
      <c r="N83" s="45" t="s">
        <v>613</v>
      </c>
      <c r="O83" s="45" t="s">
        <v>316</v>
      </c>
      <c r="P83" s="45" t="s">
        <v>707</v>
      </c>
      <c r="Q83" s="45" t="s">
        <v>332</v>
      </c>
      <c r="R83" s="45"/>
      <c r="S83" s="45" t="s">
        <v>1154</v>
      </c>
      <c r="T83" s="45" t="s">
        <v>1155</v>
      </c>
      <c r="U83" s="328">
        <v>53697.050000000003</v>
      </c>
      <c r="V83" s="45">
        <v>47782.150000000001</v>
      </c>
    </row>
    <row r="84" spans="2:22" ht="15">
      <c r="B84" t="s">
        <v>411</v>
      </c>
      <c r="C84" s="45" t="s">
        <v>434</v>
      </c>
      <c r="D84" s="45" t="s">
        <v>392</v>
      </c>
      <c r="E84" s="45" t="s">
        <v>976</v>
      </c>
      <c r="F84" s="45" t="s">
        <v>977</v>
      </c>
      <c r="G84" s="45" t="s">
        <v>708</v>
      </c>
      <c r="H84" s="45" t="s">
        <v>973</v>
      </c>
      <c r="I84" s="45" t="s">
        <v>318</v>
      </c>
      <c r="J84" s="45" t="s">
        <v>1089</v>
      </c>
      <c r="K84" s="45" t="s">
        <v>415</v>
      </c>
      <c r="L84" s="45" t="s">
        <v>313</v>
      </c>
      <c r="M84" s="45" t="s">
        <v>314</v>
      </c>
      <c r="N84" s="45" t="s">
        <v>613</v>
      </c>
      <c r="O84" s="45" t="s">
        <v>316</v>
      </c>
      <c r="P84" s="45" t="s">
        <v>709</v>
      </c>
      <c r="Q84" s="45" t="s">
        <v>332</v>
      </c>
      <c r="R84" s="45"/>
      <c r="S84" s="45" t="s">
        <v>1154</v>
      </c>
      <c r="T84" s="45" t="s">
        <v>1155</v>
      </c>
      <c r="U84" s="328">
        <v>34153.5</v>
      </c>
      <c r="V84" s="45">
        <v>21778.68</v>
      </c>
    </row>
    <row r="85" spans="2:22" ht="15">
      <c r="B85" t="s">
        <v>411</v>
      </c>
      <c r="C85" s="45" t="s">
        <v>434</v>
      </c>
      <c r="D85" s="45" t="s">
        <v>392</v>
      </c>
      <c r="E85" s="45" t="s">
        <v>710</v>
      </c>
      <c r="F85" s="45" t="s">
        <v>711</v>
      </c>
      <c r="G85" s="45" t="s">
        <v>712</v>
      </c>
      <c r="H85" s="45" t="s">
        <v>973</v>
      </c>
      <c r="I85" s="45" t="s">
        <v>318</v>
      </c>
      <c r="J85" s="45" t="s">
        <v>1089</v>
      </c>
      <c r="K85" s="45" t="s">
        <v>415</v>
      </c>
      <c r="L85" s="45" t="s">
        <v>313</v>
      </c>
      <c r="M85" s="45" t="s">
        <v>314</v>
      </c>
      <c r="N85" s="45" t="s">
        <v>613</v>
      </c>
      <c r="O85" s="45" t="s">
        <v>316</v>
      </c>
      <c r="P85" s="45" t="s">
        <v>713</v>
      </c>
      <c r="Q85" s="45" t="s">
        <v>332</v>
      </c>
      <c r="R85" s="45"/>
      <c r="S85" s="45" t="s">
        <v>1154</v>
      </c>
      <c r="T85" s="45" t="s">
        <v>1155</v>
      </c>
      <c r="U85" s="328">
        <v>41916.540000000001</v>
      </c>
      <c r="V85" s="45">
        <v>27962.299999999999</v>
      </c>
    </row>
    <row r="86" spans="2:22" ht="15">
      <c r="B86" t="s">
        <v>411</v>
      </c>
      <c r="C86" s="45" t="s">
        <v>434</v>
      </c>
      <c r="D86" s="45" t="s">
        <v>392</v>
      </c>
      <c r="E86" s="45" t="s">
        <v>714</v>
      </c>
      <c r="F86" s="45" t="s">
        <v>715</v>
      </c>
      <c r="G86" s="45" t="s">
        <v>716</v>
      </c>
      <c r="H86" s="45" t="s">
        <v>973</v>
      </c>
      <c r="I86" s="45" t="s">
        <v>318</v>
      </c>
      <c r="J86" s="45" t="s">
        <v>1089</v>
      </c>
      <c r="K86" s="45" t="s">
        <v>415</v>
      </c>
      <c r="L86" s="45" t="s">
        <v>313</v>
      </c>
      <c r="M86" s="45" t="s">
        <v>314</v>
      </c>
      <c r="N86" s="45" t="s">
        <v>613</v>
      </c>
      <c r="O86" s="45" t="s">
        <v>316</v>
      </c>
      <c r="P86" s="45" t="s">
        <v>717</v>
      </c>
      <c r="Q86" s="45" t="s">
        <v>332</v>
      </c>
      <c r="R86" s="45"/>
      <c r="S86" s="45" t="s">
        <v>1154</v>
      </c>
      <c r="T86" s="45" t="s">
        <v>1155</v>
      </c>
      <c r="U86" s="328">
        <v>54098.720000000001</v>
      </c>
      <c r="V86" s="45">
        <v>44882.690000000002</v>
      </c>
    </row>
    <row r="87" spans="2:22" ht="15">
      <c r="B87" t="s">
        <v>411</v>
      </c>
      <c r="C87" s="45" t="s">
        <v>434</v>
      </c>
      <c r="D87" s="45" t="s">
        <v>392</v>
      </c>
      <c r="E87" s="45" t="s">
        <v>718</v>
      </c>
      <c r="F87" s="45" t="s">
        <v>719</v>
      </c>
      <c r="G87" s="45" t="s">
        <v>720</v>
      </c>
      <c r="H87" s="45" t="s">
        <v>973</v>
      </c>
      <c r="I87" s="45" t="s">
        <v>318</v>
      </c>
      <c r="J87" s="45" t="s">
        <v>1089</v>
      </c>
      <c r="K87" s="45" t="s">
        <v>415</v>
      </c>
      <c r="L87" s="45" t="s">
        <v>313</v>
      </c>
      <c r="M87" s="45" t="s">
        <v>314</v>
      </c>
      <c r="N87" s="45" t="s">
        <v>613</v>
      </c>
      <c r="O87" s="45" t="s">
        <v>316</v>
      </c>
      <c r="P87" s="45" t="s">
        <v>721</v>
      </c>
      <c r="Q87" s="45" t="s">
        <v>332</v>
      </c>
      <c r="R87" s="45"/>
      <c r="S87" s="45" t="s">
        <v>1154</v>
      </c>
      <c r="T87" s="45" t="s">
        <v>1155</v>
      </c>
      <c r="U87" s="328">
        <v>78728.809999999998</v>
      </c>
      <c r="V87" s="45">
        <v>54574.330000000002</v>
      </c>
    </row>
    <row r="88" spans="2:22" ht="15">
      <c r="B88" t="s">
        <v>411</v>
      </c>
      <c r="C88" s="45" t="s">
        <v>434</v>
      </c>
      <c r="D88" s="45" t="s">
        <v>392</v>
      </c>
      <c r="E88" s="45" t="s">
        <v>722</v>
      </c>
      <c r="F88" s="45" t="s">
        <v>723</v>
      </c>
      <c r="G88" s="45" t="s">
        <v>724</v>
      </c>
      <c r="H88" s="45" t="s">
        <v>973</v>
      </c>
      <c r="I88" s="45" t="s">
        <v>318</v>
      </c>
      <c r="J88" s="45" t="s">
        <v>1089</v>
      </c>
      <c r="K88" s="45" t="s">
        <v>415</v>
      </c>
      <c r="L88" s="45" t="s">
        <v>313</v>
      </c>
      <c r="M88" s="45" t="s">
        <v>314</v>
      </c>
      <c r="N88" s="45" t="s">
        <v>613</v>
      </c>
      <c r="O88" s="45" t="s">
        <v>316</v>
      </c>
      <c r="P88" s="45" t="s">
        <v>725</v>
      </c>
      <c r="Q88" s="45" t="s">
        <v>332</v>
      </c>
      <c r="R88" s="45"/>
      <c r="S88" s="45" t="s">
        <v>1154</v>
      </c>
      <c r="T88" s="45" t="s">
        <v>1155</v>
      </c>
      <c r="U88" s="328">
        <v>55445.440000000002</v>
      </c>
      <c r="V88" s="45">
        <v>38550.379999999997</v>
      </c>
    </row>
    <row r="89" spans="2:22" ht="15">
      <c r="B89" t="s">
        <v>411</v>
      </c>
      <c r="C89" s="45" t="s">
        <v>434</v>
      </c>
      <c r="D89" s="45" t="s">
        <v>392</v>
      </c>
      <c r="E89" s="45" t="s">
        <v>978</v>
      </c>
      <c r="F89" s="45" t="s">
        <v>979</v>
      </c>
      <c r="G89" s="45" t="s">
        <v>980</v>
      </c>
      <c r="H89" s="45" t="s">
        <v>973</v>
      </c>
      <c r="I89" s="45" t="s">
        <v>318</v>
      </c>
      <c r="J89" s="45" t="s">
        <v>1089</v>
      </c>
      <c r="K89" s="45" t="s">
        <v>415</v>
      </c>
      <c r="L89" s="45" t="s">
        <v>313</v>
      </c>
      <c r="M89" s="45" t="s">
        <v>314</v>
      </c>
      <c r="N89" s="45" t="s">
        <v>613</v>
      </c>
      <c r="O89" s="45" t="s">
        <v>316</v>
      </c>
      <c r="P89" s="45" t="s">
        <v>981</v>
      </c>
      <c r="Q89" s="45" t="s">
        <v>332</v>
      </c>
      <c r="R89" s="45"/>
      <c r="S89" s="45" t="s">
        <v>1154</v>
      </c>
      <c r="T89" s="45" t="s">
        <v>1155</v>
      </c>
      <c r="U89" s="328">
        <v>14924.58</v>
      </c>
      <c r="V89" s="45">
        <v>9904.1800000000003</v>
      </c>
    </row>
    <row r="90" spans="2:22" ht="15">
      <c r="B90" t="s">
        <v>411</v>
      </c>
      <c r="C90" s="45" t="s">
        <v>434</v>
      </c>
      <c r="D90" s="45" t="s">
        <v>392</v>
      </c>
      <c r="E90" s="45" t="s">
        <v>726</v>
      </c>
      <c r="F90" s="45" t="s">
        <v>727</v>
      </c>
      <c r="G90" s="45" t="s">
        <v>728</v>
      </c>
      <c r="H90" s="45" t="s">
        <v>973</v>
      </c>
      <c r="I90" s="45" t="s">
        <v>318</v>
      </c>
      <c r="J90" s="45" t="s">
        <v>1089</v>
      </c>
      <c r="K90" s="45" t="s">
        <v>415</v>
      </c>
      <c r="L90" s="45" t="s">
        <v>313</v>
      </c>
      <c r="M90" s="45" t="s">
        <v>314</v>
      </c>
      <c r="N90" s="45" t="s">
        <v>613</v>
      </c>
      <c r="O90" s="45" t="s">
        <v>316</v>
      </c>
      <c r="P90" s="45" t="s">
        <v>729</v>
      </c>
      <c r="Q90" s="45" t="s">
        <v>332</v>
      </c>
      <c r="R90" s="45"/>
      <c r="S90" s="45" t="s">
        <v>1154</v>
      </c>
      <c r="T90" s="45" t="s">
        <v>1155</v>
      </c>
      <c r="U90" s="328">
        <v>34058.050000000003</v>
      </c>
      <c r="V90" s="45">
        <v>24856.939999999999</v>
      </c>
    </row>
    <row r="91" spans="2:22" ht="15">
      <c r="B91" t="s">
        <v>411</v>
      </c>
      <c r="C91" s="45" t="s">
        <v>434</v>
      </c>
      <c r="D91" s="45" t="s">
        <v>392</v>
      </c>
      <c r="E91" s="45" t="s">
        <v>730</v>
      </c>
      <c r="F91" s="45" t="s">
        <v>731</v>
      </c>
      <c r="G91" s="45" t="s">
        <v>732</v>
      </c>
      <c r="H91" s="45" t="s">
        <v>973</v>
      </c>
      <c r="I91" s="45" t="s">
        <v>318</v>
      </c>
      <c r="J91" s="45" t="s">
        <v>1089</v>
      </c>
      <c r="K91" s="45" t="s">
        <v>415</v>
      </c>
      <c r="L91" s="45" t="s">
        <v>313</v>
      </c>
      <c r="M91" s="45" t="s">
        <v>314</v>
      </c>
      <c r="N91" s="45" t="s">
        <v>613</v>
      </c>
      <c r="O91" s="45" t="s">
        <v>316</v>
      </c>
      <c r="P91" s="45" t="s">
        <v>733</v>
      </c>
      <c r="Q91" s="45" t="s">
        <v>332</v>
      </c>
      <c r="R91" s="45"/>
      <c r="S91" s="45" t="s">
        <v>1154</v>
      </c>
      <c r="T91" s="45" t="s">
        <v>1155</v>
      </c>
      <c r="U91" s="328">
        <v>21905.849999999999</v>
      </c>
      <c r="V91" s="45">
        <v>16616.330000000002</v>
      </c>
    </row>
    <row r="92" spans="2:22" ht="15">
      <c r="B92" t="s">
        <v>411</v>
      </c>
      <c r="C92" s="45" t="s">
        <v>434</v>
      </c>
      <c r="D92" s="45" t="s">
        <v>392</v>
      </c>
      <c r="E92" s="45" t="s">
        <v>982</v>
      </c>
      <c r="F92" s="45" t="s">
        <v>734</v>
      </c>
      <c r="G92" s="45" t="s">
        <v>735</v>
      </c>
      <c r="H92" s="45" t="s">
        <v>973</v>
      </c>
      <c r="I92" s="45" t="s">
        <v>318</v>
      </c>
      <c r="J92" s="45" t="s">
        <v>1089</v>
      </c>
      <c r="K92" s="45" t="s">
        <v>415</v>
      </c>
      <c r="L92" s="45" t="s">
        <v>313</v>
      </c>
      <c r="M92" s="45" t="s">
        <v>314</v>
      </c>
      <c r="N92" s="45" t="s">
        <v>613</v>
      </c>
      <c r="O92" s="45" t="s">
        <v>316</v>
      </c>
      <c r="P92" s="45" t="s">
        <v>736</v>
      </c>
      <c r="Q92" s="45" t="s">
        <v>332</v>
      </c>
      <c r="R92" s="45"/>
      <c r="S92" s="45" t="s">
        <v>1154</v>
      </c>
      <c r="T92" s="45" t="s">
        <v>1155</v>
      </c>
      <c r="U92" s="328">
        <v>28560.119999999999</v>
      </c>
      <c r="V92" s="45">
        <v>21733.860000000001</v>
      </c>
    </row>
    <row r="93" spans="2:22" ht="15">
      <c r="B93" t="s">
        <v>411</v>
      </c>
      <c r="C93" s="45" t="s">
        <v>434</v>
      </c>
      <c r="D93" s="45" t="s">
        <v>392</v>
      </c>
      <c r="E93" s="45" t="s">
        <v>983</v>
      </c>
      <c r="F93" s="45" t="s">
        <v>737</v>
      </c>
      <c r="G93" s="45" t="s">
        <v>738</v>
      </c>
      <c r="H93" s="45" t="s">
        <v>973</v>
      </c>
      <c r="I93" s="45" t="s">
        <v>318</v>
      </c>
      <c r="J93" s="45" t="s">
        <v>1089</v>
      </c>
      <c r="K93" s="45" t="s">
        <v>415</v>
      </c>
      <c r="L93" s="45" t="s">
        <v>313</v>
      </c>
      <c r="M93" s="45" t="s">
        <v>314</v>
      </c>
      <c r="N93" s="45" t="s">
        <v>613</v>
      </c>
      <c r="O93" s="45" t="s">
        <v>316</v>
      </c>
      <c r="P93" s="45" t="s">
        <v>739</v>
      </c>
      <c r="Q93" s="45" t="s">
        <v>332</v>
      </c>
      <c r="R93" s="45"/>
      <c r="S93" s="45" t="s">
        <v>1154</v>
      </c>
      <c r="T93" s="45" t="s">
        <v>1155</v>
      </c>
      <c r="U93" s="328">
        <v>21903.580000000002</v>
      </c>
      <c r="V93" s="45">
        <v>18635.66</v>
      </c>
    </row>
    <row r="94" spans="2:22" ht="15">
      <c r="B94" t="s">
        <v>411</v>
      </c>
      <c r="C94" s="45" t="s">
        <v>417</v>
      </c>
      <c r="D94" s="45" t="s">
        <v>392</v>
      </c>
      <c r="E94" s="45" t="s">
        <v>747</v>
      </c>
      <c r="F94" s="45" t="s">
        <v>748</v>
      </c>
      <c r="G94" s="45" t="s">
        <v>749</v>
      </c>
      <c r="H94" s="45" t="s">
        <v>973</v>
      </c>
      <c r="I94" s="45" t="s">
        <v>318</v>
      </c>
      <c r="J94" s="45" t="s">
        <v>1089</v>
      </c>
      <c r="K94" s="45" t="s">
        <v>415</v>
      </c>
      <c r="L94" s="45" t="s">
        <v>313</v>
      </c>
      <c r="M94" s="45" t="s">
        <v>314</v>
      </c>
      <c r="N94" s="45" t="s">
        <v>613</v>
      </c>
      <c r="O94" s="45" t="s">
        <v>316</v>
      </c>
      <c r="P94" s="45" t="s">
        <v>750</v>
      </c>
      <c r="Q94" s="45" t="s">
        <v>332</v>
      </c>
      <c r="R94" s="45"/>
      <c r="S94" s="45" t="s">
        <v>1154</v>
      </c>
      <c r="T94" s="45" t="s">
        <v>1155</v>
      </c>
      <c r="U94" s="328">
        <v>19606.990000000002</v>
      </c>
      <c r="V94" s="45">
        <v>16858.68</v>
      </c>
    </row>
    <row r="95" spans="2:22" ht="15">
      <c r="B95" t="s">
        <v>411</v>
      </c>
      <c r="C95" s="45" t="s">
        <v>417</v>
      </c>
      <c r="D95" s="45" t="s">
        <v>392</v>
      </c>
      <c r="E95" s="45" t="s">
        <v>751</v>
      </c>
      <c r="F95" s="45" t="s">
        <v>752</v>
      </c>
      <c r="G95" s="45" t="s">
        <v>753</v>
      </c>
      <c r="H95" s="45" t="s">
        <v>973</v>
      </c>
      <c r="I95" s="45" t="s">
        <v>318</v>
      </c>
      <c r="J95" s="45" t="s">
        <v>1089</v>
      </c>
      <c r="K95" s="45" t="s">
        <v>415</v>
      </c>
      <c r="L95" s="45" t="s">
        <v>313</v>
      </c>
      <c r="M95" s="45" t="s">
        <v>314</v>
      </c>
      <c r="N95" s="45" t="s">
        <v>613</v>
      </c>
      <c r="O95" s="45" t="s">
        <v>316</v>
      </c>
      <c r="P95" s="45" t="s">
        <v>754</v>
      </c>
      <c r="Q95" s="45" t="s">
        <v>332</v>
      </c>
      <c r="R95" s="45"/>
      <c r="S95" s="45" t="s">
        <v>1154</v>
      </c>
      <c r="T95" s="45" t="s">
        <v>1155</v>
      </c>
      <c r="U95" s="328">
        <v>75502.899999999994</v>
      </c>
      <c r="V95" s="45">
        <v>45988.900000000001</v>
      </c>
    </row>
    <row r="96" spans="2:22" ht="15">
      <c r="B96" t="s">
        <v>411</v>
      </c>
      <c r="C96" s="45" t="s">
        <v>417</v>
      </c>
      <c r="D96" s="45" t="s">
        <v>392</v>
      </c>
      <c r="E96" s="45" t="s">
        <v>755</v>
      </c>
      <c r="F96" s="45" t="s">
        <v>756</v>
      </c>
      <c r="G96" s="45" t="s">
        <v>757</v>
      </c>
      <c r="H96" s="45" t="s">
        <v>973</v>
      </c>
      <c r="I96" s="45" t="s">
        <v>318</v>
      </c>
      <c r="J96" s="45" t="s">
        <v>1089</v>
      </c>
      <c r="K96" s="45" t="s">
        <v>415</v>
      </c>
      <c r="L96" s="45" t="s">
        <v>313</v>
      </c>
      <c r="M96" s="45" t="s">
        <v>314</v>
      </c>
      <c r="N96" s="45" t="s">
        <v>613</v>
      </c>
      <c r="O96" s="45" t="s">
        <v>316</v>
      </c>
      <c r="P96" s="45" t="s">
        <v>758</v>
      </c>
      <c r="Q96" s="45" t="s">
        <v>332</v>
      </c>
      <c r="R96" s="45"/>
      <c r="S96" s="45" t="s">
        <v>1154</v>
      </c>
      <c r="T96" s="45" t="s">
        <v>1155</v>
      </c>
      <c r="U96" s="328">
        <v>83393.399999999994</v>
      </c>
      <c r="V96" s="45">
        <v>62004.739999999998</v>
      </c>
    </row>
    <row r="97" spans="2:22" ht="15">
      <c r="B97" t="s">
        <v>411</v>
      </c>
      <c r="C97" s="45" t="s">
        <v>417</v>
      </c>
      <c r="D97" s="45" t="s">
        <v>392</v>
      </c>
      <c r="E97" s="45" t="s">
        <v>759</v>
      </c>
      <c r="F97" s="45" t="s">
        <v>760</v>
      </c>
      <c r="G97" s="45" t="s">
        <v>761</v>
      </c>
      <c r="H97" s="45" t="s">
        <v>973</v>
      </c>
      <c r="I97" s="45" t="s">
        <v>318</v>
      </c>
      <c r="J97" s="45" t="s">
        <v>1089</v>
      </c>
      <c r="K97" s="45" t="s">
        <v>415</v>
      </c>
      <c r="L97" s="45" t="s">
        <v>313</v>
      </c>
      <c r="M97" s="45" t="s">
        <v>314</v>
      </c>
      <c r="N97" s="45" t="s">
        <v>613</v>
      </c>
      <c r="O97" s="45" t="s">
        <v>316</v>
      </c>
      <c r="P97" s="45" t="s">
        <v>762</v>
      </c>
      <c r="Q97" s="45" t="s">
        <v>332</v>
      </c>
      <c r="R97" s="45"/>
      <c r="S97" s="45" t="s">
        <v>1154</v>
      </c>
      <c r="T97" s="45" t="s">
        <v>1155</v>
      </c>
      <c r="U97" s="328">
        <v>40889.220000000001</v>
      </c>
      <c r="V97" s="45">
        <v>29958.84</v>
      </c>
    </row>
    <row r="98" spans="2:22" ht="15">
      <c r="B98" t="s">
        <v>411</v>
      </c>
      <c r="C98" s="45" t="s">
        <v>417</v>
      </c>
      <c r="D98" s="45" t="s">
        <v>392</v>
      </c>
      <c r="E98" s="45" t="s">
        <v>763</v>
      </c>
      <c r="F98" s="45" t="s">
        <v>764</v>
      </c>
      <c r="G98" s="45" t="s">
        <v>765</v>
      </c>
      <c r="H98" s="45" t="s">
        <v>973</v>
      </c>
      <c r="I98" s="45" t="s">
        <v>318</v>
      </c>
      <c r="J98" s="45" t="s">
        <v>1089</v>
      </c>
      <c r="K98" s="45" t="s">
        <v>415</v>
      </c>
      <c r="L98" s="45" t="s">
        <v>313</v>
      </c>
      <c r="M98" s="45" t="s">
        <v>314</v>
      </c>
      <c r="N98" s="45" t="s">
        <v>613</v>
      </c>
      <c r="O98" s="45" t="s">
        <v>316</v>
      </c>
      <c r="P98" s="45" t="s">
        <v>766</v>
      </c>
      <c r="Q98" s="45" t="s">
        <v>332</v>
      </c>
      <c r="R98" s="45"/>
      <c r="S98" s="45" t="s">
        <v>1154</v>
      </c>
      <c r="T98" s="45" t="s">
        <v>1155</v>
      </c>
      <c r="U98" s="328">
        <v>74747.320000000007</v>
      </c>
      <c r="V98" s="45">
        <v>66930.389999999999</v>
      </c>
    </row>
    <row r="99" spans="2:22" ht="15">
      <c r="B99" t="s">
        <v>411</v>
      </c>
      <c r="C99" s="45" t="s">
        <v>417</v>
      </c>
      <c r="D99" s="45" t="s">
        <v>392</v>
      </c>
      <c r="E99" s="45" t="s">
        <v>767</v>
      </c>
      <c r="F99" s="45" t="s">
        <v>768</v>
      </c>
      <c r="G99" s="45" t="s">
        <v>769</v>
      </c>
      <c r="H99" s="45" t="s">
        <v>973</v>
      </c>
      <c r="I99" s="45" t="s">
        <v>318</v>
      </c>
      <c r="J99" s="45" t="s">
        <v>1089</v>
      </c>
      <c r="K99" s="45" t="s">
        <v>415</v>
      </c>
      <c r="L99" s="45" t="s">
        <v>313</v>
      </c>
      <c r="M99" s="45" t="s">
        <v>314</v>
      </c>
      <c r="N99" s="45" t="s">
        <v>613</v>
      </c>
      <c r="O99" s="45" t="s">
        <v>316</v>
      </c>
      <c r="P99" s="45" t="s">
        <v>770</v>
      </c>
      <c r="Q99" s="45" t="s">
        <v>332</v>
      </c>
      <c r="R99" s="45"/>
      <c r="S99" s="45" t="s">
        <v>1154</v>
      </c>
      <c r="T99" s="45" t="s">
        <v>1155</v>
      </c>
      <c r="U99" s="328">
        <v>56965.489999999998</v>
      </c>
      <c r="V99" s="45">
        <v>48497.099999999999</v>
      </c>
    </row>
    <row r="100" spans="2:22" ht="15">
      <c r="B100" t="s">
        <v>411</v>
      </c>
      <c r="C100" s="45" t="s">
        <v>417</v>
      </c>
      <c r="D100" s="45" t="s">
        <v>392</v>
      </c>
      <c r="E100" s="45" t="s">
        <v>771</v>
      </c>
      <c r="F100" s="45" t="s">
        <v>772</v>
      </c>
      <c r="G100" s="45" t="s">
        <v>773</v>
      </c>
      <c r="H100" s="45" t="s">
        <v>973</v>
      </c>
      <c r="I100" s="45" t="s">
        <v>318</v>
      </c>
      <c r="J100" s="45" t="s">
        <v>1089</v>
      </c>
      <c r="K100" s="45" t="s">
        <v>415</v>
      </c>
      <c r="L100" s="45" t="s">
        <v>313</v>
      </c>
      <c r="M100" s="45" t="s">
        <v>314</v>
      </c>
      <c r="N100" s="45" t="s">
        <v>613</v>
      </c>
      <c r="O100" s="45" t="s">
        <v>316</v>
      </c>
      <c r="P100" s="45" t="s">
        <v>774</v>
      </c>
      <c r="Q100" s="45" t="s">
        <v>332</v>
      </c>
      <c r="R100" s="45"/>
      <c r="S100" s="45" t="s">
        <v>1154</v>
      </c>
      <c r="T100" s="45" t="s">
        <v>1155</v>
      </c>
      <c r="U100" s="328">
        <v>75178.880000000005</v>
      </c>
      <c r="V100" s="45">
        <v>51138</v>
      </c>
    </row>
    <row r="101" spans="2:22" ht="15">
      <c r="B101" t="s">
        <v>411</v>
      </c>
      <c r="C101" s="45" t="s">
        <v>417</v>
      </c>
      <c r="D101" s="45" t="s">
        <v>392</v>
      </c>
      <c r="E101" s="45" t="s">
        <v>775</v>
      </c>
      <c r="F101" s="45" t="s">
        <v>776</v>
      </c>
      <c r="G101" s="45" t="s">
        <v>777</v>
      </c>
      <c r="H101" s="45" t="s">
        <v>973</v>
      </c>
      <c r="I101" s="45" t="s">
        <v>318</v>
      </c>
      <c r="J101" s="45" t="s">
        <v>1089</v>
      </c>
      <c r="K101" s="45" t="s">
        <v>415</v>
      </c>
      <c r="L101" s="45" t="s">
        <v>313</v>
      </c>
      <c r="M101" s="45" t="s">
        <v>314</v>
      </c>
      <c r="N101" s="45" t="s">
        <v>613</v>
      </c>
      <c r="O101" s="45" t="s">
        <v>316</v>
      </c>
      <c r="P101" s="45" t="s">
        <v>778</v>
      </c>
      <c r="Q101" s="45" t="s">
        <v>332</v>
      </c>
      <c r="R101" s="45"/>
      <c r="S101" s="45" t="s">
        <v>1154</v>
      </c>
      <c r="T101" s="45" t="s">
        <v>1155</v>
      </c>
      <c r="U101" s="328">
        <v>84888.550000000003</v>
      </c>
      <c r="V101" s="45">
        <v>65385.480000000003</v>
      </c>
    </row>
    <row r="102" spans="2:22" ht="15">
      <c r="B102" t="s">
        <v>411</v>
      </c>
      <c r="C102" s="45" t="s">
        <v>417</v>
      </c>
      <c r="D102" s="45" t="s">
        <v>392</v>
      </c>
      <c r="E102" s="45" t="s">
        <v>779</v>
      </c>
      <c r="F102" s="45" t="s">
        <v>780</v>
      </c>
      <c r="G102" s="45" t="s">
        <v>781</v>
      </c>
      <c r="H102" s="45" t="s">
        <v>973</v>
      </c>
      <c r="I102" s="45" t="s">
        <v>318</v>
      </c>
      <c r="J102" s="45" t="s">
        <v>1089</v>
      </c>
      <c r="K102" s="45" t="s">
        <v>415</v>
      </c>
      <c r="L102" s="45" t="s">
        <v>313</v>
      </c>
      <c r="M102" s="45" t="s">
        <v>314</v>
      </c>
      <c r="N102" s="45" t="s">
        <v>613</v>
      </c>
      <c r="O102" s="45" t="s">
        <v>316</v>
      </c>
      <c r="P102" s="45" t="s">
        <v>782</v>
      </c>
      <c r="Q102" s="45" t="s">
        <v>332</v>
      </c>
      <c r="R102" s="45"/>
      <c r="S102" s="45" t="s">
        <v>1154</v>
      </c>
      <c r="T102" s="45" t="s">
        <v>1155</v>
      </c>
      <c r="U102" s="328">
        <v>38012.900000000001</v>
      </c>
      <c r="V102" s="45">
        <v>89793.699999999997</v>
      </c>
    </row>
    <row r="103" spans="2:22" ht="15">
      <c r="B103" t="s">
        <v>411</v>
      </c>
      <c r="C103" s="45" t="s">
        <v>417</v>
      </c>
      <c r="D103" s="45" t="s">
        <v>392</v>
      </c>
      <c r="E103" s="45" t="s">
        <v>783</v>
      </c>
      <c r="F103" s="45" t="s">
        <v>784</v>
      </c>
      <c r="G103" s="45" t="s">
        <v>785</v>
      </c>
      <c r="H103" s="45" t="s">
        <v>973</v>
      </c>
      <c r="I103" s="45" t="s">
        <v>318</v>
      </c>
      <c r="J103" s="45" t="s">
        <v>1089</v>
      </c>
      <c r="K103" s="45" t="s">
        <v>415</v>
      </c>
      <c r="L103" s="45" t="s">
        <v>313</v>
      </c>
      <c r="M103" s="45" t="s">
        <v>314</v>
      </c>
      <c r="N103" s="45" t="s">
        <v>613</v>
      </c>
      <c r="O103" s="45" t="s">
        <v>316</v>
      </c>
      <c r="P103" s="45" t="s">
        <v>786</v>
      </c>
      <c r="Q103" s="45" t="s">
        <v>332</v>
      </c>
      <c r="R103" s="45"/>
      <c r="S103" s="45" t="s">
        <v>1154</v>
      </c>
      <c r="T103" s="45" t="s">
        <v>1155</v>
      </c>
      <c r="U103" s="328">
        <v>35132.690000000002</v>
      </c>
      <c r="V103" s="45">
        <v>48560.989999999998</v>
      </c>
    </row>
    <row r="104" spans="2:22" ht="15">
      <c r="B104" t="s">
        <v>411</v>
      </c>
      <c r="C104" s="45" t="s">
        <v>417</v>
      </c>
      <c r="D104" s="45" t="s">
        <v>392</v>
      </c>
      <c r="E104" s="45" t="s">
        <v>787</v>
      </c>
      <c r="F104" s="45" t="s">
        <v>788</v>
      </c>
      <c r="G104" s="45" t="s">
        <v>789</v>
      </c>
      <c r="H104" s="45" t="s">
        <v>973</v>
      </c>
      <c r="I104" s="45" t="s">
        <v>318</v>
      </c>
      <c r="J104" s="45" t="s">
        <v>1089</v>
      </c>
      <c r="K104" s="45" t="s">
        <v>415</v>
      </c>
      <c r="L104" s="45" t="s">
        <v>313</v>
      </c>
      <c r="M104" s="45" t="s">
        <v>314</v>
      </c>
      <c r="N104" s="45" t="s">
        <v>613</v>
      </c>
      <c r="O104" s="45" t="s">
        <v>316</v>
      </c>
      <c r="P104" s="45" t="s">
        <v>790</v>
      </c>
      <c r="Q104" s="45" t="s">
        <v>332</v>
      </c>
      <c r="R104" s="45"/>
      <c r="S104" s="45" t="s">
        <v>1154</v>
      </c>
      <c r="T104" s="45" t="s">
        <v>1155</v>
      </c>
      <c r="U104" s="328">
        <v>84609.669999999998</v>
      </c>
      <c r="V104" s="45">
        <v>58168.400000000001</v>
      </c>
    </row>
    <row r="105" spans="2:22" ht="15">
      <c r="B105" t="s">
        <v>411</v>
      </c>
      <c r="C105" s="45" t="s">
        <v>417</v>
      </c>
      <c r="D105" s="45" t="s">
        <v>392</v>
      </c>
      <c r="E105" s="45" t="s">
        <v>791</v>
      </c>
      <c r="F105" s="45" t="s">
        <v>792</v>
      </c>
      <c r="G105" s="45" t="s">
        <v>793</v>
      </c>
      <c r="H105" s="45" t="s">
        <v>973</v>
      </c>
      <c r="I105" s="45" t="s">
        <v>318</v>
      </c>
      <c r="J105" s="45" t="s">
        <v>1089</v>
      </c>
      <c r="K105" s="45" t="s">
        <v>415</v>
      </c>
      <c r="L105" s="45" t="s">
        <v>313</v>
      </c>
      <c r="M105" s="45" t="s">
        <v>314</v>
      </c>
      <c r="N105" s="45" t="s">
        <v>613</v>
      </c>
      <c r="O105" s="45" t="s">
        <v>316</v>
      </c>
      <c r="P105" s="45" t="s">
        <v>794</v>
      </c>
      <c r="Q105" s="45" t="s">
        <v>332</v>
      </c>
      <c r="R105" s="45"/>
      <c r="S105" s="45" t="s">
        <v>1154</v>
      </c>
      <c r="T105" s="45" t="s">
        <v>1155</v>
      </c>
      <c r="U105" s="328">
        <v>89316.270000000004</v>
      </c>
      <c r="V105" s="45">
        <v>67618.789999999994</v>
      </c>
    </row>
    <row r="106" spans="2:22" ht="15">
      <c r="B106" t="s">
        <v>411</v>
      </c>
      <c r="C106" s="45" t="s">
        <v>417</v>
      </c>
      <c r="D106" s="45" t="s">
        <v>392</v>
      </c>
      <c r="E106" s="45" t="s">
        <v>795</v>
      </c>
      <c r="F106" s="45" t="s">
        <v>796</v>
      </c>
      <c r="G106" s="45" t="s">
        <v>797</v>
      </c>
      <c r="H106" s="45" t="s">
        <v>973</v>
      </c>
      <c r="I106" s="45" t="s">
        <v>318</v>
      </c>
      <c r="J106" s="45" t="s">
        <v>1089</v>
      </c>
      <c r="K106" s="45" t="s">
        <v>415</v>
      </c>
      <c r="L106" s="45" t="s">
        <v>313</v>
      </c>
      <c r="M106" s="45" t="s">
        <v>314</v>
      </c>
      <c r="N106" s="45" t="s">
        <v>613</v>
      </c>
      <c r="O106" s="45" t="s">
        <v>316</v>
      </c>
      <c r="P106" s="45" t="s">
        <v>798</v>
      </c>
      <c r="Q106" s="45" t="s">
        <v>332</v>
      </c>
      <c r="R106" s="45"/>
      <c r="S106" s="45" t="s">
        <v>1154</v>
      </c>
      <c r="T106" s="45" t="s">
        <v>1155</v>
      </c>
      <c r="U106" s="328">
        <v>71845.720000000001</v>
      </c>
      <c r="V106" s="45">
        <v>50414.400000000001</v>
      </c>
    </row>
    <row r="107" spans="2:22" ht="15">
      <c r="B107" t="s">
        <v>411</v>
      </c>
      <c r="C107" s="45" t="s">
        <v>417</v>
      </c>
      <c r="D107" s="45" t="s">
        <v>392</v>
      </c>
      <c r="E107" s="45" t="s">
        <v>799</v>
      </c>
      <c r="F107" s="45" t="s">
        <v>800</v>
      </c>
      <c r="G107" s="45" t="s">
        <v>801</v>
      </c>
      <c r="H107" s="45" t="s">
        <v>973</v>
      </c>
      <c r="I107" s="45" t="s">
        <v>318</v>
      </c>
      <c r="J107" s="45" t="s">
        <v>1089</v>
      </c>
      <c r="K107" s="45" t="s">
        <v>415</v>
      </c>
      <c r="L107" s="45" t="s">
        <v>313</v>
      </c>
      <c r="M107" s="45" t="s">
        <v>314</v>
      </c>
      <c r="N107" s="45" t="s">
        <v>613</v>
      </c>
      <c r="O107" s="45" t="s">
        <v>316</v>
      </c>
      <c r="P107" s="45" t="s">
        <v>802</v>
      </c>
      <c r="Q107" s="45" t="s">
        <v>332</v>
      </c>
      <c r="R107" s="45"/>
      <c r="S107" s="45" t="s">
        <v>1154</v>
      </c>
      <c r="T107" s="45" t="s">
        <v>1155</v>
      </c>
      <c r="U107" s="328">
        <v>60920.879999999997</v>
      </c>
      <c r="V107" s="45">
        <v>52188.529999999999</v>
      </c>
    </row>
    <row r="108" spans="2:22" ht="15">
      <c r="B108" t="s">
        <v>411</v>
      </c>
      <c r="C108" s="45" t="s">
        <v>417</v>
      </c>
      <c r="D108" s="45" t="s">
        <v>392</v>
      </c>
      <c r="E108" s="45" t="s">
        <v>803</v>
      </c>
      <c r="F108" s="45" t="s">
        <v>804</v>
      </c>
      <c r="G108" s="45" t="s">
        <v>805</v>
      </c>
      <c r="H108" s="45" t="s">
        <v>973</v>
      </c>
      <c r="I108" s="45" t="s">
        <v>318</v>
      </c>
      <c r="J108" s="45" t="s">
        <v>1089</v>
      </c>
      <c r="K108" s="45" t="s">
        <v>415</v>
      </c>
      <c r="L108" s="45" t="s">
        <v>313</v>
      </c>
      <c r="M108" s="45" t="s">
        <v>314</v>
      </c>
      <c r="N108" s="45" t="s">
        <v>613</v>
      </c>
      <c r="O108" s="45" t="s">
        <v>316</v>
      </c>
      <c r="P108" s="45" t="s">
        <v>806</v>
      </c>
      <c r="Q108" s="45" t="s">
        <v>332</v>
      </c>
      <c r="R108" s="45"/>
      <c r="S108" s="45" t="s">
        <v>1154</v>
      </c>
      <c r="T108" s="45" t="s">
        <v>1155</v>
      </c>
      <c r="U108" s="328">
        <v>61441.830000000002</v>
      </c>
      <c r="V108" s="45">
        <v>41126.410000000003</v>
      </c>
    </row>
    <row r="109" spans="2:22" ht="15">
      <c r="B109" t="s">
        <v>411</v>
      </c>
      <c r="C109" s="45" t="s">
        <v>417</v>
      </c>
      <c r="D109" s="45" t="s">
        <v>392</v>
      </c>
      <c r="E109" s="45" t="s">
        <v>807</v>
      </c>
      <c r="F109" s="45" t="s">
        <v>808</v>
      </c>
      <c r="G109" s="45" t="s">
        <v>809</v>
      </c>
      <c r="H109" s="45" t="s">
        <v>973</v>
      </c>
      <c r="I109" s="45" t="s">
        <v>318</v>
      </c>
      <c r="J109" s="45" t="s">
        <v>1089</v>
      </c>
      <c r="K109" s="45" t="s">
        <v>415</v>
      </c>
      <c r="L109" s="45" t="s">
        <v>313</v>
      </c>
      <c r="M109" s="45" t="s">
        <v>314</v>
      </c>
      <c r="N109" s="45" t="s">
        <v>613</v>
      </c>
      <c r="O109" s="45" t="s">
        <v>316</v>
      </c>
      <c r="P109" s="45" t="s">
        <v>810</v>
      </c>
      <c r="Q109" s="45" t="s">
        <v>332</v>
      </c>
      <c r="R109" s="45"/>
      <c r="S109" s="45" t="s">
        <v>1154</v>
      </c>
      <c r="T109" s="45" t="s">
        <v>1155</v>
      </c>
      <c r="U109" s="328">
        <v>57448.32</v>
      </c>
      <c r="V109" s="45">
        <v>44952.779999999999</v>
      </c>
    </row>
    <row r="110" spans="2:22" ht="15">
      <c r="B110" t="s">
        <v>411</v>
      </c>
      <c r="C110" s="45" t="s">
        <v>417</v>
      </c>
      <c r="D110" s="45" t="s">
        <v>392</v>
      </c>
      <c r="E110" s="45" t="s">
        <v>811</v>
      </c>
      <c r="F110" s="45" t="s">
        <v>812</v>
      </c>
      <c r="G110" s="45" t="s">
        <v>813</v>
      </c>
      <c r="H110" s="45" t="s">
        <v>973</v>
      </c>
      <c r="I110" s="45" t="s">
        <v>318</v>
      </c>
      <c r="J110" s="45" t="s">
        <v>1089</v>
      </c>
      <c r="K110" s="45" t="s">
        <v>415</v>
      </c>
      <c r="L110" s="45" t="s">
        <v>313</v>
      </c>
      <c r="M110" s="45" t="s">
        <v>314</v>
      </c>
      <c r="N110" s="45" t="s">
        <v>613</v>
      </c>
      <c r="O110" s="45" t="s">
        <v>316</v>
      </c>
      <c r="P110" s="45" t="s">
        <v>814</v>
      </c>
      <c r="Q110" s="45" t="s">
        <v>332</v>
      </c>
      <c r="R110" s="45"/>
      <c r="S110" s="45" t="s">
        <v>1154</v>
      </c>
      <c r="T110" s="45" t="s">
        <v>1155</v>
      </c>
      <c r="U110" s="328">
        <v>57914.25</v>
      </c>
      <c r="V110" s="45">
        <v>36294.199999999997</v>
      </c>
    </row>
    <row r="111" spans="2:22" ht="15">
      <c r="B111" t="s">
        <v>411</v>
      </c>
      <c r="C111" s="45" t="s">
        <v>417</v>
      </c>
      <c r="D111" s="45" t="s">
        <v>392</v>
      </c>
      <c r="E111" s="45" t="s">
        <v>815</v>
      </c>
      <c r="F111" s="45" t="s">
        <v>816</v>
      </c>
      <c r="G111" s="45" t="s">
        <v>817</v>
      </c>
      <c r="H111" s="45" t="s">
        <v>973</v>
      </c>
      <c r="I111" s="45" t="s">
        <v>318</v>
      </c>
      <c r="J111" s="45" t="s">
        <v>1089</v>
      </c>
      <c r="K111" s="45" t="s">
        <v>415</v>
      </c>
      <c r="L111" s="45" t="s">
        <v>313</v>
      </c>
      <c r="M111" s="45" t="s">
        <v>314</v>
      </c>
      <c r="N111" s="45" t="s">
        <v>613</v>
      </c>
      <c r="O111" s="45" t="s">
        <v>316</v>
      </c>
      <c r="P111" s="45" t="s">
        <v>818</v>
      </c>
      <c r="Q111" s="45" t="s">
        <v>332</v>
      </c>
      <c r="R111" s="45"/>
      <c r="S111" s="45" t="s">
        <v>1154</v>
      </c>
      <c r="T111" s="45" t="s">
        <v>1155</v>
      </c>
      <c r="U111" s="328">
        <v>72440.460000000006</v>
      </c>
      <c r="V111" s="45">
        <v>53657.610000000001</v>
      </c>
    </row>
    <row r="112" spans="2:22" ht="15">
      <c r="B112" t="s">
        <v>411</v>
      </c>
      <c r="C112" s="45" t="s">
        <v>417</v>
      </c>
      <c r="D112" s="45" t="s">
        <v>392</v>
      </c>
      <c r="E112" s="45" t="s">
        <v>984</v>
      </c>
      <c r="F112" s="45" t="s">
        <v>819</v>
      </c>
      <c r="G112" s="45" t="s">
        <v>820</v>
      </c>
      <c r="H112" s="45" t="s">
        <v>973</v>
      </c>
      <c r="I112" s="45" t="s">
        <v>318</v>
      </c>
      <c r="J112" s="45" t="s">
        <v>1089</v>
      </c>
      <c r="K112" s="45" t="s">
        <v>415</v>
      </c>
      <c r="L112" s="45" t="s">
        <v>313</v>
      </c>
      <c r="M112" s="45" t="s">
        <v>314</v>
      </c>
      <c r="N112" s="45" t="s">
        <v>613</v>
      </c>
      <c r="O112" s="45" t="s">
        <v>316</v>
      </c>
      <c r="P112" s="45" t="s">
        <v>821</v>
      </c>
      <c r="Q112" s="45" t="s">
        <v>332</v>
      </c>
      <c r="R112" s="45"/>
      <c r="S112" s="45" t="s">
        <v>1154</v>
      </c>
      <c r="T112" s="45" t="s">
        <v>1155</v>
      </c>
      <c r="U112" s="328">
        <v>42112.870000000003</v>
      </c>
      <c r="V112" s="45">
        <v>25043.060000000001</v>
      </c>
    </row>
    <row r="113" spans="2:22" ht="15">
      <c r="B113" t="s">
        <v>411</v>
      </c>
      <c r="C113" s="45" t="s">
        <v>417</v>
      </c>
      <c r="D113" s="45" t="s">
        <v>392</v>
      </c>
      <c r="E113" s="45" t="s">
        <v>822</v>
      </c>
      <c r="F113" s="45" t="s">
        <v>823</v>
      </c>
      <c r="G113" s="45" t="s">
        <v>824</v>
      </c>
      <c r="H113" s="45" t="s">
        <v>973</v>
      </c>
      <c r="I113" s="45" t="s">
        <v>318</v>
      </c>
      <c r="J113" s="45" t="s">
        <v>1089</v>
      </c>
      <c r="K113" s="45" t="s">
        <v>415</v>
      </c>
      <c r="L113" s="45" t="s">
        <v>313</v>
      </c>
      <c r="M113" s="45" t="s">
        <v>314</v>
      </c>
      <c r="N113" s="45" t="s">
        <v>613</v>
      </c>
      <c r="O113" s="45" t="s">
        <v>316</v>
      </c>
      <c r="P113" s="45" t="s">
        <v>825</v>
      </c>
      <c r="Q113" s="45" t="s">
        <v>332</v>
      </c>
      <c r="R113" s="45"/>
      <c r="S113" s="45" t="s">
        <v>1154</v>
      </c>
      <c r="T113" s="45" t="s">
        <v>1155</v>
      </c>
      <c r="U113" s="328">
        <v>63196.629999999997</v>
      </c>
      <c r="V113" s="45">
        <v>47559.82</v>
      </c>
    </row>
    <row r="114" spans="2:22" ht="15">
      <c r="B114" t="s">
        <v>411</v>
      </c>
      <c r="C114" s="45" t="s">
        <v>417</v>
      </c>
      <c r="D114" s="45" t="s">
        <v>392</v>
      </c>
      <c r="E114" s="45" t="s">
        <v>826</v>
      </c>
      <c r="F114" s="45" t="s">
        <v>827</v>
      </c>
      <c r="G114" s="45" t="s">
        <v>828</v>
      </c>
      <c r="H114" s="45" t="s">
        <v>973</v>
      </c>
      <c r="I114" s="45" t="s">
        <v>318</v>
      </c>
      <c r="J114" s="45" t="s">
        <v>1089</v>
      </c>
      <c r="K114" s="45" t="s">
        <v>415</v>
      </c>
      <c r="L114" s="45" t="s">
        <v>313</v>
      </c>
      <c r="M114" s="45" t="s">
        <v>314</v>
      </c>
      <c r="N114" s="45" t="s">
        <v>613</v>
      </c>
      <c r="O114" s="45" t="s">
        <v>316</v>
      </c>
      <c r="P114" s="45" t="s">
        <v>829</v>
      </c>
      <c r="Q114" s="45" t="s">
        <v>332</v>
      </c>
      <c r="R114" s="45"/>
      <c r="S114" s="45" t="s">
        <v>1154</v>
      </c>
      <c r="T114" s="45" t="s">
        <v>1155</v>
      </c>
      <c r="U114" s="328">
        <v>21671.810000000001</v>
      </c>
      <c r="V114" s="45">
        <v>11845.780000000001</v>
      </c>
    </row>
    <row r="115" spans="2:22" ht="15">
      <c r="B115" t="s">
        <v>411</v>
      </c>
      <c r="C115" s="45" t="s">
        <v>417</v>
      </c>
      <c r="D115" s="45" t="s">
        <v>392</v>
      </c>
      <c r="E115" s="45" t="s">
        <v>830</v>
      </c>
      <c r="F115" s="45" t="s">
        <v>831</v>
      </c>
      <c r="G115" s="45" t="s">
        <v>832</v>
      </c>
      <c r="H115" s="45" t="s">
        <v>973</v>
      </c>
      <c r="I115" s="45" t="s">
        <v>318</v>
      </c>
      <c r="J115" s="45" t="s">
        <v>1089</v>
      </c>
      <c r="K115" s="45" t="s">
        <v>415</v>
      </c>
      <c r="L115" s="45" t="s">
        <v>313</v>
      </c>
      <c r="M115" s="45" t="s">
        <v>314</v>
      </c>
      <c r="N115" s="45" t="s">
        <v>613</v>
      </c>
      <c r="O115" s="45" t="s">
        <v>316</v>
      </c>
      <c r="P115" s="45" t="s">
        <v>833</v>
      </c>
      <c r="Q115" s="45" t="s">
        <v>332</v>
      </c>
      <c r="R115" s="45"/>
      <c r="S115" s="45" t="s">
        <v>1154</v>
      </c>
      <c r="T115" s="45" t="s">
        <v>1155</v>
      </c>
      <c r="U115" s="328">
        <v>39183.07</v>
      </c>
      <c r="V115" s="45">
        <v>22828.549999999999</v>
      </c>
    </row>
    <row r="116" spans="2:22" ht="15">
      <c r="B116" t="s">
        <v>411</v>
      </c>
      <c r="C116" s="45" t="s">
        <v>417</v>
      </c>
      <c r="D116" s="45" t="s">
        <v>392</v>
      </c>
      <c r="E116" s="45" t="s">
        <v>834</v>
      </c>
      <c r="F116" s="45" t="s">
        <v>835</v>
      </c>
      <c r="G116" s="45" t="s">
        <v>836</v>
      </c>
      <c r="H116" s="45" t="s">
        <v>973</v>
      </c>
      <c r="I116" s="45" t="s">
        <v>318</v>
      </c>
      <c r="J116" s="45" t="s">
        <v>1089</v>
      </c>
      <c r="K116" s="45" t="s">
        <v>415</v>
      </c>
      <c r="L116" s="45" t="s">
        <v>313</v>
      </c>
      <c r="M116" s="45" t="s">
        <v>314</v>
      </c>
      <c r="N116" s="45" t="s">
        <v>613</v>
      </c>
      <c r="O116" s="45" t="s">
        <v>316</v>
      </c>
      <c r="P116" s="45" t="s">
        <v>837</v>
      </c>
      <c r="Q116" s="45" t="s">
        <v>332</v>
      </c>
      <c r="R116" s="45"/>
      <c r="S116" s="45" t="s">
        <v>1154</v>
      </c>
      <c r="T116" s="45" t="s">
        <v>1155</v>
      </c>
      <c r="U116" s="328">
        <v>60211.639999999999</v>
      </c>
      <c r="V116" s="45">
        <v>34863.510000000002</v>
      </c>
    </row>
    <row r="117" spans="2:22" ht="15">
      <c r="B117" t="s">
        <v>411</v>
      </c>
      <c r="C117" s="45" t="s">
        <v>417</v>
      </c>
      <c r="D117" s="45" t="s">
        <v>392</v>
      </c>
      <c r="E117" s="45" t="s">
        <v>838</v>
      </c>
      <c r="F117" s="45" t="s">
        <v>839</v>
      </c>
      <c r="G117" s="45" t="s">
        <v>840</v>
      </c>
      <c r="H117" s="45" t="s">
        <v>973</v>
      </c>
      <c r="I117" s="45" t="s">
        <v>318</v>
      </c>
      <c r="J117" s="45" t="s">
        <v>1089</v>
      </c>
      <c r="K117" s="45" t="s">
        <v>415</v>
      </c>
      <c r="L117" s="45" t="s">
        <v>313</v>
      </c>
      <c r="M117" s="45" t="s">
        <v>314</v>
      </c>
      <c r="N117" s="45" t="s">
        <v>613</v>
      </c>
      <c r="O117" s="45" t="s">
        <v>316</v>
      </c>
      <c r="P117" s="45" t="s">
        <v>841</v>
      </c>
      <c r="Q117" s="45" t="s">
        <v>332</v>
      </c>
      <c r="R117" s="45"/>
      <c r="S117" s="45" t="s">
        <v>1154</v>
      </c>
      <c r="T117" s="45" t="s">
        <v>1155</v>
      </c>
      <c r="U117" s="328">
        <v>76396.100000000006</v>
      </c>
      <c r="V117" s="45">
        <v>53716.339999999997</v>
      </c>
    </row>
    <row r="118" spans="2:22" ht="15">
      <c r="B118" t="s">
        <v>411</v>
      </c>
      <c r="C118" s="45" t="s">
        <v>417</v>
      </c>
      <c r="D118" s="45" t="s">
        <v>392</v>
      </c>
      <c r="E118" s="45" t="s">
        <v>842</v>
      </c>
      <c r="F118" s="45" t="s">
        <v>843</v>
      </c>
      <c r="G118" s="45" t="s">
        <v>844</v>
      </c>
      <c r="H118" s="45" t="s">
        <v>973</v>
      </c>
      <c r="I118" s="45" t="s">
        <v>318</v>
      </c>
      <c r="J118" s="45" t="s">
        <v>1089</v>
      </c>
      <c r="K118" s="45" t="s">
        <v>415</v>
      </c>
      <c r="L118" s="45" t="s">
        <v>313</v>
      </c>
      <c r="M118" s="45" t="s">
        <v>314</v>
      </c>
      <c r="N118" s="45" t="s">
        <v>613</v>
      </c>
      <c r="O118" s="45" t="s">
        <v>316</v>
      </c>
      <c r="P118" s="45" t="s">
        <v>845</v>
      </c>
      <c r="Q118" s="45" t="s">
        <v>332</v>
      </c>
      <c r="R118" s="45"/>
      <c r="S118" s="45" t="s">
        <v>1154</v>
      </c>
      <c r="T118" s="45" t="s">
        <v>1155</v>
      </c>
      <c r="U118" s="328">
        <v>88165.360000000001</v>
      </c>
      <c r="V118" s="45">
        <v>57305.5</v>
      </c>
    </row>
    <row r="119" spans="2:22" ht="15">
      <c r="B119" t="s">
        <v>411</v>
      </c>
      <c r="C119" s="45" t="s">
        <v>417</v>
      </c>
      <c r="D119" s="45" t="s">
        <v>392</v>
      </c>
      <c r="E119" s="45" t="s">
        <v>846</v>
      </c>
      <c r="F119" s="45" t="s">
        <v>847</v>
      </c>
      <c r="G119" s="45" t="s">
        <v>848</v>
      </c>
      <c r="H119" s="45" t="s">
        <v>973</v>
      </c>
      <c r="I119" s="45" t="s">
        <v>318</v>
      </c>
      <c r="J119" s="45" t="s">
        <v>1089</v>
      </c>
      <c r="K119" s="45" t="s">
        <v>415</v>
      </c>
      <c r="L119" s="45" t="s">
        <v>313</v>
      </c>
      <c r="M119" s="45" t="s">
        <v>314</v>
      </c>
      <c r="N119" s="45" t="s">
        <v>613</v>
      </c>
      <c r="O119" s="45" t="s">
        <v>316</v>
      </c>
      <c r="P119" s="45" t="s">
        <v>849</v>
      </c>
      <c r="Q119" s="45" t="s">
        <v>332</v>
      </c>
      <c r="R119" s="45"/>
      <c r="S119" s="45" t="s">
        <v>1154</v>
      </c>
      <c r="T119" s="45" t="s">
        <v>1155</v>
      </c>
      <c r="U119" s="328">
        <v>74088.880000000005</v>
      </c>
      <c r="V119" s="45">
        <v>53920.709999999999</v>
      </c>
    </row>
    <row r="120" spans="2:22" ht="15">
      <c r="B120" t="s">
        <v>411</v>
      </c>
      <c r="C120" s="45" t="s">
        <v>417</v>
      </c>
      <c r="D120" s="45" t="s">
        <v>392</v>
      </c>
      <c r="E120" s="45" t="s">
        <v>850</v>
      </c>
      <c r="F120" s="45" t="s">
        <v>851</v>
      </c>
      <c r="G120" s="45" t="s">
        <v>852</v>
      </c>
      <c r="H120" s="45" t="s">
        <v>973</v>
      </c>
      <c r="I120" s="45" t="s">
        <v>318</v>
      </c>
      <c r="J120" s="45" t="s">
        <v>1089</v>
      </c>
      <c r="K120" s="45" t="s">
        <v>415</v>
      </c>
      <c r="L120" s="45" t="s">
        <v>313</v>
      </c>
      <c r="M120" s="45" t="s">
        <v>314</v>
      </c>
      <c r="N120" s="45" t="s">
        <v>613</v>
      </c>
      <c r="O120" s="45" t="s">
        <v>316</v>
      </c>
      <c r="P120" s="45" t="s">
        <v>853</v>
      </c>
      <c r="Q120" s="45" t="s">
        <v>332</v>
      </c>
      <c r="R120" s="45"/>
      <c r="S120" s="45" t="s">
        <v>1154</v>
      </c>
      <c r="T120" s="45" t="s">
        <v>1155</v>
      </c>
      <c r="U120" s="328">
        <v>63138.730000000003</v>
      </c>
      <c r="V120" s="45">
        <v>45587.519999999997</v>
      </c>
    </row>
    <row r="121" spans="2:22" ht="15">
      <c r="B121" t="s">
        <v>411</v>
      </c>
      <c r="C121" s="45" t="s">
        <v>1088</v>
      </c>
      <c r="D121" s="45" t="s">
        <v>392</v>
      </c>
      <c r="E121" s="45" t="s">
        <v>874</v>
      </c>
      <c r="F121" s="45" t="s">
        <v>875</v>
      </c>
      <c r="G121" s="45" t="s">
        <v>876</v>
      </c>
      <c r="H121" s="45" t="s">
        <v>973</v>
      </c>
      <c r="I121" s="45" t="s">
        <v>318</v>
      </c>
      <c r="J121" s="45" t="s">
        <v>1089</v>
      </c>
      <c r="K121" s="45" t="s">
        <v>415</v>
      </c>
      <c r="L121" s="45" t="s">
        <v>313</v>
      </c>
      <c r="M121" s="45" t="s">
        <v>314</v>
      </c>
      <c r="N121" s="45" t="s">
        <v>613</v>
      </c>
      <c r="O121" s="45" t="s">
        <v>316</v>
      </c>
      <c r="P121" s="45" t="s">
        <v>877</v>
      </c>
      <c r="Q121" s="45" t="s">
        <v>332</v>
      </c>
      <c r="R121" s="45"/>
      <c r="S121" s="45" t="s">
        <v>1154</v>
      </c>
      <c r="T121" s="45" t="s">
        <v>1155</v>
      </c>
      <c r="U121" s="328">
        <v>80680.350000000006</v>
      </c>
      <c r="V121" s="45">
        <v>44289.169999999998</v>
      </c>
    </row>
    <row r="122" spans="2:22" ht="15">
      <c r="B122" t="s">
        <v>411</v>
      </c>
      <c r="C122" s="45" t="s">
        <v>1088</v>
      </c>
      <c r="D122" s="45" t="s">
        <v>392</v>
      </c>
      <c r="E122" s="45" t="s">
        <v>990</v>
      </c>
      <c r="F122" s="45" t="s">
        <v>878</v>
      </c>
      <c r="G122" s="45" t="s">
        <v>879</v>
      </c>
      <c r="H122" s="45" t="s">
        <v>973</v>
      </c>
      <c r="I122" s="45" t="s">
        <v>318</v>
      </c>
      <c r="J122" s="45" t="s">
        <v>1089</v>
      </c>
      <c r="K122" s="45" t="s">
        <v>415</v>
      </c>
      <c r="L122" s="45" t="s">
        <v>313</v>
      </c>
      <c r="M122" s="45" t="s">
        <v>314</v>
      </c>
      <c r="N122" s="45" t="s">
        <v>613</v>
      </c>
      <c r="O122" s="45" t="s">
        <v>316</v>
      </c>
      <c r="P122" s="45" t="s">
        <v>880</v>
      </c>
      <c r="Q122" s="45" t="s">
        <v>332</v>
      </c>
      <c r="R122" s="45"/>
      <c r="S122" s="45" t="s">
        <v>1154</v>
      </c>
      <c r="T122" s="45" t="s">
        <v>1155</v>
      </c>
      <c r="U122" s="328">
        <v>83933.029999999999</v>
      </c>
      <c r="V122" s="45">
        <v>48013.809999999998</v>
      </c>
    </row>
    <row r="123" spans="2:22" ht="15">
      <c r="B123" t="s">
        <v>411</v>
      </c>
      <c r="C123" s="45" t="s">
        <v>1088</v>
      </c>
      <c r="D123" s="45" t="s">
        <v>392</v>
      </c>
      <c r="E123" s="45" t="s">
        <v>881</v>
      </c>
      <c r="F123" s="45" t="s">
        <v>882</v>
      </c>
      <c r="G123" s="45" t="s">
        <v>883</v>
      </c>
      <c r="H123" s="45" t="s">
        <v>973</v>
      </c>
      <c r="I123" s="45" t="s">
        <v>318</v>
      </c>
      <c r="J123" s="45" t="s">
        <v>1089</v>
      </c>
      <c r="K123" s="45" t="s">
        <v>415</v>
      </c>
      <c r="L123" s="45" t="s">
        <v>313</v>
      </c>
      <c r="M123" s="45" t="s">
        <v>314</v>
      </c>
      <c r="N123" s="45" t="s">
        <v>613</v>
      </c>
      <c r="O123" s="45" t="s">
        <v>316</v>
      </c>
      <c r="P123" s="45" t="s">
        <v>884</v>
      </c>
      <c r="Q123" s="45" t="s">
        <v>332</v>
      </c>
      <c r="R123" s="45"/>
      <c r="S123" s="45" t="s">
        <v>1154</v>
      </c>
      <c r="T123" s="45" t="s">
        <v>1155</v>
      </c>
      <c r="U123" s="328">
        <v>58490.93</v>
      </c>
      <c r="V123" s="45">
        <v>34568.239999999998</v>
      </c>
    </row>
    <row r="124" spans="2:22" ht="15">
      <c r="B124" t="s">
        <v>411</v>
      </c>
      <c r="C124" s="45" t="s">
        <v>434</v>
      </c>
      <c r="D124" s="45" t="s">
        <v>392</v>
      </c>
      <c r="E124" s="45" t="s">
        <v>885</v>
      </c>
      <c r="F124" s="45" t="s">
        <v>886</v>
      </c>
      <c r="G124" s="45" t="s">
        <v>887</v>
      </c>
      <c r="H124" s="45" t="s">
        <v>973</v>
      </c>
      <c r="I124" s="45" t="s">
        <v>318</v>
      </c>
      <c r="J124" s="45" t="s">
        <v>1089</v>
      </c>
      <c r="K124" s="45" t="s">
        <v>415</v>
      </c>
      <c r="L124" s="45" t="s">
        <v>313</v>
      </c>
      <c r="M124" s="45" t="s">
        <v>314</v>
      </c>
      <c r="N124" s="45" t="s">
        <v>613</v>
      </c>
      <c r="O124" s="45" t="s">
        <v>316</v>
      </c>
      <c r="P124" s="45" t="s">
        <v>888</v>
      </c>
      <c r="Q124" s="45" t="s">
        <v>332</v>
      </c>
      <c r="R124" s="45"/>
      <c r="S124" s="45" t="s">
        <v>1154</v>
      </c>
      <c r="T124" s="45" t="s">
        <v>1155</v>
      </c>
      <c r="U124" s="328">
        <v>29716.490000000002</v>
      </c>
      <c r="V124" s="45">
        <v>22753.799999999999</v>
      </c>
    </row>
    <row r="125" spans="2:22" ht="15">
      <c r="B125" t="s">
        <v>411</v>
      </c>
      <c r="C125" s="45" t="s">
        <v>1088</v>
      </c>
      <c r="D125" s="45" t="s">
        <v>392</v>
      </c>
      <c r="E125" s="45" t="s">
        <v>889</v>
      </c>
      <c r="F125" s="45" t="s">
        <v>890</v>
      </c>
      <c r="G125" s="45" t="s">
        <v>891</v>
      </c>
      <c r="H125" s="45" t="s">
        <v>973</v>
      </c>
      <c r="I125" s="45" t="s">
        <v>318</v>
      </c>
      <c r="J125" s="45" t="s">
        <v>1089</v>
      </c>
      <c r="K125" s="45" t="s">
        <v>415</v>
      </c>
      <c r="L125" s="45" t="s">
        <v>313</v>
      </c>
      <c r="M125" s="45" t="s">
        <v>314</v>
      </c>
      <c r="N125" s="45" t="s">
        <v>613</v>
      </c>
      <c r="O125" s="45" t="s">
        <v>316</v>
      </c>
      <c r="P125" s="45" t="s">
        <v>892</v>
      </c>
      <c r="Q125" s="45" t="s">
        <v>332</v>
      </c>
      <c r="R125" s="45"/>
      <c r="S125" s="45" t="s">
        <v>1154</v>
      </c>
      <c r="T125" s="45" t="s">
        <v>1155</v>
      </c>
      <c r="U125" s="328">
        <v>64603.07</v>
      </c>
      <c r="V125" s="45">
        <v>36158.080000000002</v>
      </c>
    </row>
    <row r="126" spans="2:22" ht="15">
      <c r="B126" t="s">
        <v>411</v>
      </c>
      <c r="C126" s="45" t="s">
        <v>1088</v>
      </c>
      <c r="D126" s="45" t="s">
        <v>392</v>
      </c>
      <c r="E126" s="45" t="s">
        <v>1057</v>
      </c>
      <c r="F126" s="45" t="s">
        <v>1058</v>
      </c>
      <c r="G126" s="45" t="s">
        <v>1059</v>
      </c>
      <c r="H126" s="45" t="s">
        <v>973</v>
      </c>
      <c r="I126" s="45" t="s">
        <v>318</v>
      </c>
      <c r="J126" s="45" t="s">
        <v>1089</v>
      </c>
      <c r="K126" s="45" t="s">
        <v>415</v>
      </c>
      <c r="L126" s="45" t="s">
        <v>313</v>
      </c>
      <c r="M126" s="45" t="s">
        <v>314</v>
      </c>
      <c r="N126" s="45" t="s">
        <v>613</v>
      </c>
      <c r="O126" s="45" t="s">
        <v>316</v>
      </c>
      <c r="P126" s="45" t="s">
        <v>1090</v>
      </c>
      <c r="Q126" s="45" t="s">
        <v>332</v>
      </c>
      <c r="R126" s="45"/>
      <c r="S126" s="45" t="s">
        <v>1154</v>
      </c>
      <c r="T126" s="45" t="s">
        <v>1155</v>
      </c>
      <c r="U126" s="328">
        <v>27093.09</v>
      </c>
      <c r="V126" s="45">
        <v>15354.75</v>
      </c>
    </row>
    <row r="127" spans="2:22" ht="15">
      <c r="B127" t="s">
        <v>411</v>
      </c>
      <c r="C127" s="45" t="s">
        <v>417</v>
      </c>
      <c r="D127" s="45" t="s">
        <v>392</v>
      </c>
      <c r="E127" s="45" t="s">
        <v>858</v>
      </c>
      <c r="F127" s="45" t="s">
        <v>859</v>
      </c>
      <c r="G127" s="45" t="s">
        <v>860</v>
      </c>
      <c r="H127" s="45" t="s">
        <v>973</v>
      </c>
      <c r="I127" s="45" t="s">
        <v>318</v>
      </c>
      <c r="J127" s="45" t="s">
        <v>1089</v>
      </c>
      <c r="K127" s="45" t="s">
        <v>415</v>
      </c>
      <c r="L127" s="45" t="s">
        <v>313</v>
      </c>
      <c r="M127" s="45" t="s">
        <v>314</v>
      </c>
      <c r="N127" s="45" t="s">
        <v>613</v>
      </c>
      <c r="O127" s="45" t="s">
        <v>316</v>
      </c>
      <c r="P127" s="45" t="s">
        <v>861</v>
      </c>
      <c r="Q127" s="45" t="s">
        <v>332</v>
      </c>
      <c r="R127" s="45"/>
      <c r="S127" s="45" t="s">
        <v>1154</v>
      </c>
      <c r="T127" s="45" t="s">
        <v>1155</v>
      </c>
      <c r="U127" s="328">
        <v>26234.130000000001</v>
      </c>
      <c r="V127" s="45">
        <v>17890.43</v>
      </c>
    </row>
    <row r="128" spans="2:22" ht="15">
      <c r="B128" t="s">
        <v>411</v>
      </c>
      <c r="C128" s="45" t="s">
        <v>417</v>
      </c>
      <c r="D128" s="45" t="s">
        <v>392</v>
      </c>
      <c r="E128" s="45" t="s">
        <v>862</v>
      </c>
      <c r="F128" s="45" t="s">
        <v>863</v>
      </c>
      <c r="G128" s="45" t="s">
        <v>864</v>
      </c>
      <c r="H128" s="45" t="s">
        <v>973</v>
      </c>
      <c r="I128" s="45" t="s">
        <v>318</v>
      </c>
      <c r="J128" s="45" t="s">
        <v>1089</v>
      </c>
      <c r="K128" s="45" t="s">
        <v>415</v>
      </c>
      <c r="L128" s="45" t="s">
        <v>313</v>
      </c>
      <c r="M128" s="45" t="s">
        <v>314</v>
      </c>
      <c r="N128" s="45" t="s">
        <v>613</v>
      </c>
      <c r="O128" s="45" t="s">
        <v>316</v>
      </c>
      <c r="P128" s="45" t="s">
        <v>865</v>
      </c>
      <c r="Q128" s="45" t="s">
        <v>332</v>
      </c>
      <c r="R128" s="45"/>
      <c r="S128" s="45" t="s">
        <v>1154</v>
      </c>
      <c r="T128" s="45" t="s">
        <v>1155</v>
      </c>
      <c r="U128" s="328">
        <v>36931.120000000003</v>
      </c>
      <c r="V128" s="45">
        <v>22822.759999999998</v>
      </c>
    </row>
    <row r="129" spans="2:22" ht="15">
      <c r="B129" t="s">
        <v>411</v>
      </c>
      <c r="C129" s="45" t="s">
        <v>1088</v>
      </c>
      <c r="D129" s="45" t="s">
        <v>392</v>
      </c>
      <c r="E129" s="45" t="s">
        <v>893</v>
      </c>
      <c r="F129" s="45" t="s">
        <v>894</v>
      </c>
      <c r="G129" s="45" t="s">
        <v>895</v>
      </c>
      <c r="H129" s="45" t="s">
        <v>973</v>
      </c>
      <c r="I129" s="45" t="s">
        <v>318</v>
      </c>
      <c r="J129" s="45" t="s">
        <v>1089</v>
      </c>
      <c r="K129" s="45" t="s">
        <v>415</v>
      </c>
      <c r="L129" s="45" t="s">
        <v>313</v>
      </c>
      <c r="M129" s="45" t="s">
        <v>314</v>
      </c>
      <c r="N129" s="45" t="s">
        <v>613</v>
      </c>
      <c r="O129" s="45" t="s">
        <v>316</v>
      </c>
      <c r="P129" s="45" t="s">
        <v>896</v>
      </c>
      <c r="Q129" s="45" t="s">
        <v>332</v>
      </c>
      <c r="R129" s="45"/>
      <c r="S129" s="45" t="s">
        <v>1154</v>
      </c>
      <c r="T129" s="45" t="s">
        <v>1155</v>
      </c>
      <c r="U129" s="328">
        <v>61564.919999999998</v>
      </c>
      <c r="V129" s="45">
        <v>32609.470000000001</v>
      </c>
    </row>
    <row r="130" spans="2:22" ht="15">
      <c r="B130" t="s">
        <v>411</v>
      </c>
      <c r="C130" s="45" t="s">
        <v>434</v>
      </c>
      <c r="D130" s="45" t="s">
        <v>405</v>
      </c>
      <c r="E130" s="45" t="s">
        <v>740</v>
      </c>
      <c r="F130" s="45" t="s">
        <v>741</v>
      </c>
      <c r="G130" s="45" t="s">
        <v>742</v>
      </c>
      <c r="H130" s="45" t="s">
        <v>973</v>
      </c>
      <c r="I130" s="45" t="s">
        <v>318</v>
      </c>
      <c r="J130" s="45" t="s">
        <v>1089</v>
      </c>
      <c r="K130" s="45" t="s">
        <v>415</v>
      </c>
      <c r="L130" s="45" t="s">
        <v>313</v>
      </c>
      <c r="M130" s="45" t="s">
        <v>314</v>
      </c>
      <c r="N130" s="45" t="s">
        <v>613</v>
      </c>
      <c r="O130" s="45" t="s">
        <v>316</v>
      </c>
      <c r="P130" s="45" t="s">
        <v>743</v>
      </c>
      <c r="Q130" s="45" t="s">
        <v>332</v>
      </c>
      <c r="R130" s="45"/>
      <c r="S130" s="45" t="s">
        <v>1154</v>
      </c>
      <c r="T130" s="45" t="s">
        <v>1155</v>
      </c>
      <c r="U130" s="328">
        <v>22882.150000000001</v>
      </c>
      <c r="V130" s="45">
        <v>13107.76</v>
      </c>
    </row>
    <row r="131" spans="2:22" ht="15">
      <c r="B131" t="s">
        <v>411</v>
      </c>
      <c r="C131" s="45" t="s">
        <v>1088</v>
      </c>
      <c r="D131" s="45" t="s">
        <v>392</v>
      </c>
      <c r="E131" s="45" t="s">
        <v>991</v>
      </c>
      <c r="F131" s="45" t="s">
        <v>897</v>
      </c>
      <c r="G131" s="45" t="s">
        <v>898</v>
      </c>
      <c r="H131" s="45" t="s">
        <v>973</v>
      </c>
      <c r="I131" s="45" t="s">
        <v>318</v>
      </c>
      <c r="J131" s="45" t="s">
        <v>1089</v>
      </c>
      <c r="K131" s="45" t="s">
        <v>415</v>
      </c>
      <c r="L131" s="45" t="s">
        <v>313</v>
      </c>
      <c r="M131" s="45" t="s">
        <v>314</v>
      </c>
      <c r="N131" s="45" t="s">
        <v>613</v>
      </c>
      <c r="O131" s="45" t="s">
        <v>316</v>
      </c>
      <c r="P131" s="45" t="s">
        <v>899</v>
      </c>
      <c r="Q131" s="45" t="s">
        <v>332</v>
      </c>
      <c r="R131" s="45"/>
      <c r="S131" s="45" t="s">
        <v>1154</v>
      </c>
      <c r="T131" s="45" t="s">
        <v>1155</v>
      </c>
      <c r="U131" s="328">
        <v>5819.7399999999998</v>
      </c>
      <c r="V131" s="45">
        <v>14230.360000000001</v>
      </c>
    </row>
    <row r="132" spans="2:22" ht="15">
      <c r="B132" t="s">
        <v>411</v>
      </c>
      <c r="C132" s="45" t="s">
        <v>434</v>
      </c>
      <c r="D132" s="45" t="s">
        <v>392</v>
      </c>
      <c r="E132" s="45" t="s">
        <v>1060</v>
      </c>
      <c r="F132" s="45" t="s">
        <v>1061</v>
      </c>
      <c r="G132" s="45" t="s">
        <v>1062</v>
      </c>
      <c r="H132" s="45" t="s">
        <v>973</v>
      </c>
      <c r="I132" s="45" t="s">
        <v>318</v>
      </c>
      <c r="J132" s="45" t="s">
        <v>1089</v>
      </c>
      <c r="K132" s="45" t="s">
        <v>415</v>
      </c>
      <c r="L132" s="45" t="s">
        <v>313</v>
      </c>
      <c r="M132" s="45" t="s">
        <v>314</v>
      </c>
      <c r="N132" s="45" t="s">
        <v>613</v>
      </c>
      <c r="O132" s="45" t="s">
        <v>316</v>
      </c>
      <c r="P132" s="45" t="s">
        <v>1091</v>
      </c>
      <c r="Q132" s="45" t="s">
        <v>332</v>
      </c>
      <c r="R132" s="45"/>
      <c r="S132" s="45" t="s">
        <v>1154</v>
      </c>
      <c r="T132" s="45" t="s">
        <v>1155</v>
      </c>
      <c r="U132" s="328">
        <v>241.11000000000001</v>
      </c>
      <c r="V132" s="45">
        <v>0</v>
      </c>
    </row>
    <row r="133" spans="2:22" ht="15">
      <c r="B133" t="s">
        <v>411</v>
      </c>
      <c r="C133" s="45" t="s">
        <v>417</v>
      </c>
      <c r="D133" s="45" t="s">
        <v>392</v>
      </c>
      <c r="E133" s="45" t="s">
        <v>606</v>
      </c>
      <c r="F133" s="45" t="s">
        <v>607</v>
      </c>
      <c r="G133" s="45" t="s">
        <v>608</v>
      </c>
      <c r="H133" s="45" t="s">
        <v>970</v>
      </c>
      <c r="I133" s="45" t="s">
        <v>318</v>
      </c>
      <c r="J133" s="45" t="s">
        <v>1089</v>
      </c>
      <c r="K133" s="45" t="s">
        <v>415</v>
      </c>
      <c r="L133" s="45" t="s">
        <v>313</v>
      </c>
      <c r="M133" s="45" t="s">
        <v>314</v>
      </c>
      <c r="N133" s="45" t="s">
        <v>321</v>
      </c>
      <c r="O133" s="45" t="s">
        <v>316</v>
      </c>
      <c r="P133" s="45" t="s">
        <v>597</v>
      </c>
      <c r="Q133" s="45" t="s">
        <v>319</v>
      </c>
      <c r="R133" s="45"/>
      <c r="S133" s="45" t="s">
        <v>1154</v>
      </c>
      <c r="T133" s="45" t="s">
        <v>1155</v>
      </c>
      <c r="U133" s="328">
        <v>42305.120000000003</v>
      </c>
      <c r="V133" s="45">
        <v>5083</v>
      </c>
    </row>
    <row r="134" spans="2:22" ht="15">
      <c r="B134" t="s">
        <v>411</v>
      </c>
      <c r="C134" s="45" t="s">
        <v>417</v>
      </c>
      <c r="D134" s="45" t="s">
        <v>392</v>
      </c>
      <c r="E134" s="45" t="s">
        <v>870</v>
      </c>
      <c r="F134" s="45" t="s">
        <v>871</v>
      </c>
      <c r="G134" s="45" t="s">
        <v>872</v>
      </c>
      <c r="H134" s="45" t="s">
        <v>973</v>
      </c>
      <c r="I134" s="45" t="s">
        <v>318</v>
      </c>
      <c r="J134" s="45" t="s">
        <v>1089</v>
      </c>
      <c r="K134" s="45" t="s">
        <v>415</v>
      </c>
      <c r="L134" s="45" t="s">
        <v>313</v>
      </c>
      <c r="M134" s="45" t="s">
        <v>314</v>
      </c>
      <c r="N134" s="45" t="s">
        <v>613</v>
      </c>
      <c r="O134" s="45" t="s">
        <v>316</v>
      </c>
      <c r="P134" s="45" t="s">
        <v>873</v>
      </c>
      <c r="Q134" s="45" t="s">
        <v>332</v>
      </c>
      <c r="R134" s="45"/>
      <c r="S134" s="45" t="s">
        <v>1154</v>
      </c>
      <c r="T134" s="45" t="s">
        <v>1155</v>
      </c>
      <c r="U134" s="328">
        <v>27771.389999999999</v>
      </c>
      <c r="V134" s="45">
        <v>17033.669999999998</v>
      </c>
    </row>
    <row r="135" spans="2:22" ht="15">
      <c r="B135" t="s">
        <v>411</v>
      </c>
      <c r="C135" s="45" t="s">
        <v>1088</v>
      </c>
      <c r="D135" s="45" t="s">
        <v>392</v>
      </c>
      <c r="E135" s="45" t="s">
        <v>900</v>
      </c>
      <c r="F135" s="45" t="s">
        <v>901</v>
      </c>
      <c r="G135" s="45" t="s">
        <v>902</v>
      </c>
      <c r="H135" s="45" t="s">
        <v>973</v>
      </c>
      <c r="I135" s="45" t="s">
        <v>318</v>
      </c>
      <c r="J135" s="45" t="s">
        <v>1089</v>
      </c>
      <c r="K135" s="45" t="s">
        <v>415</v>
      </c>
      <c r="L135" s="45" t="s">
        <v>313</v>
      </c>
      <c r="M135" s="45" t="s">
        <v>314</v>
      </c>
      <c r="N135" s="45" t="s">
        <v>613</v>
      </c>
      <c r="O135" s="45" t="s">
        <v>316</v>
      </c>
      <c r="P135" s="45" t="s">
        <v>903</v>
      </c>
      <c r="Q135" s="45" t="s">
        <v>332</v>
      </c>
      <c r="R135" s="45"/>
      <c r="S135" s="45" t="s">
        <v>1154</v>
      </c>
      <c r="T135" s="45" t="s">
        <v>1155</v>
      </c>
      <c r="U135" s="328">
        <v>32916.779999999999</v>
      </c>
      <c r="V135" s="45">
        <v>20947.110000000001</v>
      </c>
    </row>
    <row r="136" spans="2:22" ht="15">
      <c r="B136" t="s">
        <v>411</v>
      </c>
      <c r="C136" s="45" t="s">
        <v>434</v>
      </c>
      <c r="D136" s="45" t="s">
        <v>392</v>
      </c>
      <c r="E136" s="45" t="s">
        <v>438</v>
      </c>
      <c r="F136" s="45" t="s">
        <v>439</v>
      </c>
      <c r="G136" s="45" t="s">
        <v>440</v>
      </c>
      <c r="H136" s="45" t="s">
        <v>972</v>
      </c>
      <c r="I136" s="45" t="s">
        <v>318</v>
      </c>
      <c r="J136" s="45" t="s">
        <v>1089</v>
      </c>
      <c r="K136" s="45" t="s">
        <v>415</v>
      </c>
      <c r="L136" s="45" t="s">
        <v>313</v>
      </c>
      <c r="M136" s="45" t="s">
        <v>314</v>
      </c>
      <c r="N136" s="45" t="s">
        <v>441</v>
      </c>
      <c r="O136" s="45" t="s">
        <v>316</v>
      </c>
      <c r="P136" s="45" t="s">
        <v>442</v>
      </c>
      <c r="Q136" s="45" t="s">
        <v>331</v>
      </c>
      <c r="R136" s="45"/>
      <c r="S136" s="45" t="s">
        <v>1154</v>
      </c>
      <c r="T136" s="45" t="s">
        <v>1155</v>
      </c>
      <c r="U136" s="328">
        <v>88600.119999999995</v>
      </c>
      <c r="V136" s="45">
        <v>43892.440000000002</v>
      </c>
    </row>
    <row r="137" spans="2:22" ht="15">
      <c r="B137" t="s">
        <v>411</v>
      </c>
      <c r="C137" s="45" t="s">
        <v>417</v>
      </c>
      <c r="D137" s="45" t="s">
        <v>392</v>
      </c>
      <c r="E137" s="45" t="s">
        <v>950</v>
      </c>
      <c r="F137" s="45" t="s">
        <v>951</v>
      </c>
      <c r="G137" s="45" t="s">
        <v>952</v>
      </c>
      <c r="H137" s="45" t="s">
        <v>973</v>
      </c>
      <c r="I137" s="45" t="s">
        <v>318</v>
      </c>
      <c r="J137" s="45" t="s">
        <v>1089</v>
      </c>
      <c r="K137" s="45" t="s">
        <v>415</v>
      </c>
      <c r="L137" s="45" t="s">
        <v>313</v>
      </c>
      <c r="M137" s="45" t="s">
        <v>314</v>
      </c>
      <c r="N137" s="45" t="s">
        <v>613</v>
      </c>
      <c r="O137" s="45" t="s">
        <v>316</v>
      </c>
      <c r="P137" s="45" t="s">
        <v>953</v>
      </c>
      <c r="Q137" s="45" t="s">
        <v>332</v>
      </c>
      <c r="R137" s="45"/>
      <c r="S137" s="45" t="s">
        <v>1154</v>
      </c>
      <c r="T137" s="45" t="s">
        <v>1155</v>
      </c>
      <c r="U137" s="328">
        <v>31620.200000000001</v>
      </c>
      <c r="V137" s="45">
        <v>18929.919999999998</v>
      </c>
    </row>
    <row r="138" spans="2:22" ht="15">
      <c r="B138" t="s">
        <v>411</v>
      </c>
      <c r="C138" s="45" t="s">
        <v>417</v>
      </c>
      <c r="D138" s="45" t="s">
        <v>392</v>
      </c>
      <c r="E138" s="45" t="s">
        <v>954</v>
      </c>
      <c r="F138" s="45" t="s">
        <v>955</v>
      </c>
      <c r="G138" s="45" t="s">
        <v>956</v>
      </c>
      <c r="H138" s="45" t="s">
        <v>973</v>
      </c>
      <c r="I138" s="45" t="s">
        <v>318</v>
      </c>
      <c r="J138" s="45" t="s">
        <v>1089</v>
      </c>
      <c r="K138" s="45" t="s">
        <v>415</v>
      </c>
      <c r="L138" s="45" t="s">
        <v>313</v>
      </c>
      <c r="M138" s="45" t="s">
        <v>314</v>
      </c>
      <c r="N138" s="45" t="s">
        <v>613</v>
      </c>
      <c r="O138" s="45" t="s">
        <v>316</v>
      </c>
      <c r="P138" s="45" t="s">
        <v>957</v>
      </c>
      <c r="Q138" s="45" t="s">
        <v>332</v>
      </c>
      <c r="R138" s="45"/>
      <c r="S138" s="45" t="s">
        <v>1154</v>
      </c>
      <c r="T138" s="45" t="s">
        <v>1155</v>
      </c>
      <c r="U138" s="328">
        <v>27618.169999999998</v>
      </c>
      <c r="V138" s="45">
        <v>17079.34</v>
      </c>
    </row>
    <row r="139" spans="2:22" ht="15">
      <c r="B139" t="s">
        <v>411</v>
      </c>
      <c r="C139" s="45" t="s">
        <v>417</v>
      </c>
      <c r="D139" s="45" t="s">
        <v>392</v>
      </c>
      <c r="E139" s="45" t="s">
        <v>985</v>
      </c>
      <c r="F139" s="45" t="s">
        <v>986</v>
      </c>
      <c r="G139" s="45" t="s">
        <v>987</v>
      </c>
      <c r="H139" s="45" t="s">
        <v>973</v>
      </c>
      <c r="I139" s="45" t="s">
        <v>318</v>
      </c>
      <c r="J139" s="45" t="s">
        <v>1089</v>
      </c>
      <c r="K139" s="45" t="s">
        <v>415</v>
      </c>
      <c r="L139" s="45" t="s">
        <v>313</v>
      </c>
      <c r="M139" s="45" t="s">
        <v>314</v>
      </c>
      <c r="N139" s="45" t="s">
        <v>613</v>
      </c>
      <c r="O139" s="45" t="s">
        <v>316</v>
      </c>
      <c r="P139" s="45" t="s">
        <v>989</v>
      </c>
      <c r="Q139" s="45" t="s">
        <v>332</v>
      </c>
      <c r="R139" s="45"/>
      <c r="S139" s="45" t="s">
        <v>1154</v>
      </c>
      <c r="T139" s="45" t="s">
        <v>1155</v>
      </c>
      <c r="U139" s="328">
        <v>8113.7799999999997</v>
      </c>
      <c r="V139" s="45">
        <v>8468.7900000000009</v>
      </c>
    </row>
    <row r="140" spans="2:22" ht="15">
      <c r="B140" t="s">
        <v>411</v>
      </c>
      <c r="C140" s="45" t="s">
        <v>434</v>
      </c>
      <c r="D140" s="45" t="s">
        <v>392</v>
      </c>
      <c r="E140" s="45" t="s">
        <v>993</v>
      </c>
      <c r="F140" s="45" t="s">
        <v>994</v>
      </c>
      <c r="G140" s="45" t="s">
        <v>995</v>
      </c>
      <c r="H140" s="45" t="s">
        <v>963</v>
      </c>
      <c r="I140" s="45" t="s">
        <v>318</v>
      </c>
      <c r="J140" s="45" t="s">
        <v>1089</v>
      </c>
      <c r="K140" s="45" t="s">
        <v>415</v>
      </c>
      <c r="L140" s="45" t="s">
        <v>313</v>
      </c>
      <c r="M140" s="45" t="s">
        <v>314</v>
      </c>
      <c r="N140" s="45" t="s">
        <v>507</v>
      </c>
      <c r="O140" s="45" t="s">
        <v>316</v>
      </c>
      <c r="P140" s="45" t="s">
        <v>508</v>
      </c>
      <c r="Q140" s="45" t="s">
        <v>319</v>
      </c>
      <c r="R140" s="45"/>
      <c r="S140" s="45" t="s">
        <v>1154</v>
      </c>
      <c r="T140" s="45" t="s">
        <v>1155</v>
      </c>
      <c r="U140" s="328">
        <v>71378.529999999999</v>
      </c>
      <c r="V140" s="45">
        <v>34885.379999999997</v>
      </c>
    </row>
    <row r="141" spans="2:22" ht="15">
      <c r="B141" t="s">
        <v>411</v>
      </c>
      <c r="C141" s="45" t="s">
        <v>417</v>
      </c>
      <c r="D141" s="45" t="s">
        <v>392</v>
      </c>
      <c r="E141" s="45" t="s">
        <v>1031</v>
      </c>
      <c r="F141" s="45" t="s">
        <v>1032</v>
      </c>
      <c r="G141" s="45" t="s">
        <v>1033</v>
      </c>
      <c r="H141" s="45" t="s">
        <v>973</v>
      </c>
      <c r="I141" s="45" t="s">
        <v>318</v>
      </c>
      <c r="J141" s="45" t="s">
        <v>1089</v>
      </c>
      <c r="K141" s="45" t="s">
        <v>415</v>
      </c>
      <c r="L141" s="45" t="s">
        <v>313</v>
      </c>
      <c r="M141" s="45" t="s">
        <v>314</v>
      </c>
      <c r="N141" s="45" t="s">
        <v>613</v>
      </c>
      <c r="O141" s="45" t="s">
        <v>316</v>
      </c>
      <c r="P141" s="45" t="s">
        <v>1042</v>
      </c>
      <c r="Q141" s="45" t="s">
        <v>332</v>
      </c>
      <c r="R141" s="45"/>
      <c r="S141" s="45" t="s">
        <v>1154</v>
      </c>
      <c r="T141" s="45" t="s">
        <v>1155</v>
      </c>
      <c r="U141" s="328">
        <v>18279.209999999999</v>
      </c>
      <c r="V141" s="45">
        <v>9588.9400000000005</v>
      </c>
    </row>
    <row r="142" spans="2:22" ht="15">
      <c r="B142" t="s">
        <v>411</v>
      </c>
      <c r="C142" s="45" t="s">
        <v>417</v>
      </c>
      <c r="D142" s="45" t="s">
        <v>392</v>
      </c>
      <c r="E142" s="45" t="s">
        <v>1021</v>
      </c>
      <c r="F142" s="45" t="s">
        <v>1022</v>
      </c>
      <c r="G142" s="45" t="s">
        <v>1023</v>
      </c>
      <c r="H142" s="45" t="s">
        <v>972</v>
      </c>
      <c r="I142" s="45" t="s">
        <v>318</v>
      </c>
      <c r="J142" s="45" t="s">
        <v>1089</v>
      </c>
      <c r="K142" s="45" t="s">
        <v>415</v>
      </c>
      <c r="L142" s="45" t="s">
        <v>313</v>
      </c>
      <c r="M142" s="45" t="s">
        <v>314</v>
      </c>
      <c r="N142" s="45" t="s">
        <v>441</v>
      </c>
      <c r="O142" s="45" t="s">
        <v>316</v>
      </c>
      <c r="P142" s="45" t="s">
        <v>1024</v>
      </c>
      <c r="Q142" s="45" t="s">
        <v>331</v>
      </c>
      <c r="R142" s="45"/>
      <c r="S142" s="45" t="s">
        <v>1154</v>
      </c>
      <c r="T142" s="45" t="s">
        <v>1155</v>
      </c>
      <c r="U142" s="328">
        <v>87008.270000000004</v>
      </c>
      <c r="V142" s="45">
        <v>43386.449999999997</v>
      </c>
    </row>
    <row r="143" spans="2:22" ht="15">
      <c r="B143" t="s">
        <v>411</v>
      </c>
      <c r="C143" s="45" t="s">
        <v>417</v>
      </c>
      <c r="D143" s="45" t="s">
        <v>392</v>
      </c>
      <c r="E143" s="45" t="s">
        <v>996</v>
      </c>
      <c r="F143" s="45" t="s">
        <v>997</v>
      </c>
      <c r="G143" s="45" t="s">
        <v>998</v>
      </c>
      <c r="H143" s="45" t="s">
        <v>970</v>
      </c>
      <c r="I143" s="45" t="s">
        <v>318</v>
      </c>
      <c r="J143" s="45" t="s">
        <v>1089</v>
      </c>
      <c r="K143" s="45" t="s">
        <v>415</v>
      </c>
      <c r="L143" s="45" t="s">
        <v>313</v>
      </c>
      <c r="M143" s="45" t="s">
        <v>314</v>
      </c>
      <c r="N143" s="45" t="s">
        <v>321</v>
      </c>
      <c r="O143" s="45" t="s">
        <v>316</v>
      </c>
      <c r="P143" s="45" t="s">
        <v>561</v>
      </c>
      <c r="Q143" s="45" t="s">
        <v>319</v>
      </c>
      <c r="R143" s="45"/>
      <c r="S143" s="45" t="s">
        <v>1154</v>
      </c>
      <c r="T143" s="45" t="s">
        <v>1155</v>
      </c>
      <c r="U143" s="328">
        <v>41488.910000000003</v>
      </c>
      <c r="V143" s="45">
        <v>5083</v>
      </c>
    </row>
    <row r="144" spans="2:22" ht="15">
      <c r="B144" t="s">
        <v>411</v>
      </c>
      <c r="C144" s="45" t="s">
        <v>417</v>
      </c>
      <c r="D144" s="45" t="s">
        <v>392</v>
      </c>
      <c r="E144" s="45" t="s">
        <v>999</v>
      </c>
      <c r="F144" s="45" t="s">
        <v>1000</v>
      </c>
      <c r="G144" s="45" t="s">
        <v>1001</v>
      </c>
      <c r="H144" s="45" t="s">
        <v>970</v>
      </c>
      <c r="I144" s="45" t="s">
        <v>318</v>
      </c>
      <c r="J144" s="45" t="s">
        <v>1089</v>
      </c>
      <c r="K144" s="45" t="s">
        <v>415</v>
      </c>
      <c r="L144" s="45" t="s">
        <v>313</v>
      </c>
      <c r="M144" s="45" t="s">
        <v>314</v>
      </c>
      <c r="N144" s="45" t="s">
        <v>321</v>
      </c>
      <c r="O144" s="45" t="s">
        <v>316</v>
      </c>
      <c r="P144" s="45" t="s">
        <v>601</v>
      </c>
      <c r="Q144" s="45" t="s">
        <v>319</v>
      </c>
      <c r="R144" s="45"/>
      <c r="S144" s="45" t="s">
        <v>1154</v>
      </c>
      <c r="T144" s="45" t="s">
        <v>1155</v>
      </c>
      <c r="U144" s="328">
        <v>41386.360000000001</v>
      </c>
      <c r="V144" s="45">
        <v>5083</v>
      </c>
    </row>
    <row r="145" spans="2:22" ht="15">
      <c r="B145" t="s">
        <v>411</v>
      </c>
      <c r="C145" s="45" t="s">
        <v>434</v>
      </c>
      <c r="D145" s="45" t="s">
        <v>392</v>
      </c>
      <c r="E145" s="45" t="s">
        <v>1002</v>
      </c>
      <c r="F145" s="45" t="s">
        <v>1003</v>
      </c>
      <c r="G145" s="45" t="s">
        <v>1004</v>
      </c>
      <c r="H145" s="45" t="s">
        <v>963</v>
      </c>
      <c r="I145" s="45" t="s">
        <v>318</v>
      </c>
      <c r="J145" s="45" t="s">
        <v>1089</v>
      </c>
      <c r="K145" s="45" t="s">
        <v>415</v>
      </c>
      <c r="L145" s="45" t="s">
        <v>313</v>
      </c>
      <c r="M145" s="45" t="s">
        <v>314</v>
      </c>
      <c r="N145" s="45" t="s">
        <v>317</v>
      </c>
      <c r="O145" s="45" t="s">
        <v>316</v>
      </c>
      <c r="P145" s="45" t="s">
        <v>468</v>
      </c>
      <c r="Q145" s="45" t="s">
        <v>319</v>
      </c>
      <c r="R145" s="45"/>
      <c r="S145" s="45" t="s">
        <v>1154</v>
      </c>
      <c r="T145" s="45" t="s">
        <v>1155</v>
      </c>
      <c r="U145" s="328">
        <v>176783.20000000001</v>
      </c>
      <c r="V145" s="45">
        <v>18296.619999999999</v>
      </c>
    </row>
    <row r="146" spans="2:22" ht="15">
      <c r="B146" t="s">
        <v>411</v>
      </c>
      <c r="C146" s="45" t="s">
        <v>434</v>
      </c>
      <c r="D146" s="45" t="s">
        <v>392</v>
      </c>
      <c r="E146" s="45" t="s">
        <v>1005</v>
      </c>
      <c r="F146" s="45" t="s">
        <v>1006</v>
      </c>
      <c r="G146" s="45" t="s">
        <v>1007</v>
      </c>
      <c r="H146" s="45" t="s">
        <v>970</v>
      </c>
      <c r="I146" s="45" t="s">
        <v>318</v>
      </c>
      <c r="J146" s="45" t="s">
        <v>1089</v>
      </c>
      <c r="K146" s="45" t="s">
        <v>415</v>
      </c>
      <c r="L146" s="45" t="s">
        <v>313</v>
      </c>
      <c r="M146" s="45" t="s">
        <v>314</v>
      </c>
      <c r="N146" s="45" t="s">
        <v>321</v>
      </c>
      <c r="O146" s="45" t="s">
        <v>316</v>
      </c>
      <c r="P146" s="45" t="s">
        <v>581</v>
      </c>
      <c r="Q146" s="45" t="s">
        <v>319</v>
      </c>
      <c r="R146" s="45"/>
      <c r="S146" s="45" t="s">
        <v>1154</v>
      </c>
      <c r="T146" s="45" t="s">
        <v>1155</v>
      </c>
      <c r="U146" s="328">
        <v>41336.300000000003</v>
      </c>
      <c r="V146" s="45">
        <v>5083</v>
      </c>
    </row>
    <row r="147" spans="2:22" ht="15">
      <c r="B147" t="s">
        <v>411</v>
      </c>
      <c r="C147" s="45" t="s">
        <v>434</v>
      </c>
      <c r="D147" s="45" t="s">
        <v>392</v>
      </c>
      <c r="E147" s="45" t="s">
        <v>1008</v>
      </c>
      <c r="F147" s="45" t="s">
        <v>1009</v>
      </c>
      <c r="G147" s="45" t="s">
        <v>1010</v>
      </c>
      <c r="H147" s="45" t="s">
        <v>964</v>
      </c>
      <c r="I147" s="45" t="s">
        <v>318</v>
      </c>
      <c r="J147" s="45" t="s">
        <v>1089</v>
      </c>
      <c r="K147" s="45" t="s">
        <v>415</v>
      </c>
      <c r="L147" s="45" t="s">
        <v>313</v>
      </c>
      <c r="M147" s="45" t="s">
        <v>314</v>
      </c>
      <c r="N147" s="45" t="s">
        <v>315</v>
      </c>
      <c r="O147" s="45" t="s">
        <v>316</v>
      </c>
      <c r="P147" s="45" t="s">
        <v>585</v>
      </c>
      <c r="Q147" s="45" t="s">
        <v>328</v>
      </c>
      <c r="R147" s="45"/>
      <c r="S147" s="45" t="s">
        <v>1154</v>
      </c>
      <c r="T147" s="45" t="s">
        <v>1155</v>
      </c>
      <c r="U147" s="328">
        <v>42808.720000000001</v>
      </c>
      <c r="V147" s="45">
        <v>5539.1400000000003</v>
      </c>
    </row>
    <row r="148" spans="2:22" ht="15">
      <c r="B148" t="s">
        <v>411</v>
      </c>
      <c r="C148" s="45" t="s">
        <v>434</v>
      </c>
      <c r="D148" s="45" t="s">
        <v>392</v>
      </c>
      <c r="E148" s="45" t="s">
        <v>1011</v>
      </c>
      <c r="F148" s="45" t="s">
        <v>1049</v>
      </c>
      <c r="G148" s="45" t="s">
        <v>1063</v>
      </c>
      <c r="H148" s="45" t="s">
        <v>964</v>
      </c>
      <c r="I148" s="45" t="s">
        <v>318</v>
      </c>
      <c r="J148" s="45" t="s">
        <v>1089</v>
      </c>
      <c r="K148" s="45" t="s">
        <v>415</v>
      </c>
      <c r="L148" s="45" t="s">
        <v>313</v>
      </c>
      <c r="M148" s="45" t="s">
        <v>314</v>
      </c>
      <c r="N148" s="45" t="s">
        <v>315</v>
      </c>
      <c r="O148" s="45" t="s">
        <v>316</v>
      </c>
      <c r="P148" s="45" t="s">
        <v>573</v>
      </c>
      <c r="Q148" s="45" t="s">
        <v>328</v>
      </c>
      <c r="R148" s="45"/>
      <c r="S148" s="45" t="s">
        <v>1154</v>
      </c>
      <c r="T148" s="45" t="s">
        <v>1155</v>
      </c>
      <c r="U148" s="328">
        <v>43867.139999999999</v>
      </c>
      <c r="V148" s="45">
        <v>5539.1400000000003</v>
      </c>
    </row>
    <row r="149" spans="2:22" ht="15">
      <c r="B149" t="s">
        <v>411</v>
      </c>
      <c r="C149" s="45" t="s">
        <v>434</v>
      </c>
      <c r="D149" s="45" t="s">
        <v>392</v>
      </c>
      <c r="E149" s="45" t="s">
        <v>1012</v>
      </c>
      <c r="F149" s="45" t="s">
        <v>1013</v>
      </c>
      <c r="G149" s="45" t="s">
        <v>1014</v>
      </c>
      <c r="H149" s="45" t="s">
        <v>970</v>
      </c>
      <c r="I149" s="45" t="s">
        <v>318</v>
      </c>
      <c r="J149" s="45" t="s">
        <v>1089</v>
      </c>
      <c r="K149" s="45" t="s">
        <v>415</v>
      </c>
      <c r="L149" s="45" t="s">
        <v>313</v>
      </c>
      <c r="M149" s="45" t="s">
        <v>314</v>
      </c>
      <c r="N149" s="45" t="s">
        <v>321</v>
      </c>
      <c r="O149" s="45" t="s">
        <v>316</v>
      </c>
      <c r="P149" s="45" t="s">
        <v>589</v>
      </c>
      <c r="Q149" s="45" t="s">
        <v>319</v>
      </c>
      <c r="R149" s="45"/>
      <c r="S149" s="45" t="s">
        <v>1154</v>
      </c>
      <c r="T149" s="45" t="s">
        <v>1155</v>
      </c>
      <c r="U149" s="328">
        <v>40659.940000000002</v>
      </c>
      <c r="V149" s="45">
        <v>5083</v>
      </c>
    </row>
    <row r="150" spans="2:22" ht="15">
      <c r="B150" t="s">
        <v>411</v>
      </c>
      <c r="C150" s="45" t="s">
        <v>417</v>
      </c>
      <c r="D150" s="45" t="s">
        <v>392</v>
      </c>
      <c r="E150" s="45" t="s">
        <v>1015</v>
      </c>
      <c r="F150" s="45" t="s">
        <v>1016</v>
      </c>
      <c r="G150" s="45" t="s">
        <v>1017</v>
      </c>
      <c r="H150" s="45" t="s">
        <v>971</v>
      </c>
      <c r="I150" s="45" t="s">
        <v>318</v>
      </c>
      <c r="J150" s="45" t="s">
        <v>1089</v>
      </c>
      <c r="K150" s="45" t="s">
        <v>415</v>
      </c>
      <c r="L150" s="45" t="s">
        <v>313</v>
      </c>
      <c r="M150" s="45" t="s">
        <v>314</v>
      </c>
      <c r="N150" s="45" t="s">
        <v>397</v>
      </c>
      <c r="O150" s="45" t="s">
        <v>316</v>
      </c>
      <c r="P150" s="45" t="s">
        <v>609</v>
      </c>
      <c r="Q150" s="45" t="s">
        <v>319</v>
      </c>
      <c r="R150" s="45"/>
      <c r="S150" s="45" t="s">
        <v>1154</v>
      </c>
      <c r="T150" s="45" t="s">
        <v>1155</v>
      </c>
      <c r="U150" s="328">
        <v>41190.18</v>
      </c>
      <c r="V150" s="45">
        <v>14240.02</v>
      </c>
    </row>
    <row r="151" spans="2:22" ht="15">
      <c r="B151" t="s">
        <v>411</v>
      </c>
      <c r="C151" s="45" t="s">
        <v>434</v>
      </c>
      <c r="D151" s="45" t="s">
        <v>392</v>
      </c>
      <c r="E151" s="45" t="s">
        <v>1018</v>
      </c>
      <c r="F151" s="45" t="s">
        <v>1019</v>
      </c>
      <c r="G151" s="45" t="s">
        <v>1020</v>
      </c>
      <c r="H151" s="45" t="s">
        <v>971</v>
      </c>
      <c r="I151" s="45" t="s">
        <v>318</v>
      </c>
      <c r="J151" s="45" t="s">
        <v>1089</v>
      </c>
      <c r="K151" s="45" t="s">
        <v>415</v>
      </c>
      <c r="L151" s="45" t="s">
        <v>313</v>
      </c>
      <c r="M151" s="45" t="s">
        <v>314</v>
      </c>
      <c r="N151" s="45" t="s">
        <v>397</v>
      </c>
      <c r="O151" s="45" t="s">
        <v>316</v>
      </c>
      <c r="P151" s="45" t="s">
        <v>605</v>
      </c>
      <c r="Q151" s="45" t="s">
        <v>319</v>
      </c>
      <c r="R151" s="45"/>
      <c r="S151" s="45" t="s">
        <v>1154</v>
      </c>
      <c r="T151" s="45" t="s">
        <v>1155</v>
      </c>
      <c r="U151" s="328">
        <v>40731.330000000002</v>
      </c>
      <c r="V151" s="45">
        <v>5083</v>
      </c>
    </row>
    <row r="152" spans="2:22" ht="15">
      <c r="B152" t="s">
        <v>411</v>
      </c>
      <c r="C152" s="45" t="s">
        <v>417</v>
      </c>
      <c r="D152" s="45" t="s">
        <v>392</v>
      </c>
      <c r="E152" s="45" t="s">
        <v>744</v>
      </c>
      <c r="F152" s="45" t="s">
        <v>745</v>
      </c>
      <c r="G152" s="45" t="s">
        <v>746</v>
      </c>
      <c r="H152" s="45" t="s">
        <v>963</v>
      </c>
      <c r="I152" s="45" t="s">
        <v>318</v>
      </c>
      <c r="J152" s="45" t="s">
        <v>1089</v>
      </c>
      <c r="K152" s="45" t="s">
        <v>415</v>
      </c>
      <c r="L152" s="45" t="s">
        <v>313</v>
      </c>
      <c r="M152" s="45" t="s">
        <v>314</v>
      </c>
      <c r="N152" s="45" t="s">
        <v>317</v>
      </c>
      <c r="O152" s="45" t="s">
        <v>316</v>
      </c>
      <c r="P152" s="45" t="s">
        <v>482</v>
      </c>
      <c r="Q152" s="45" t="s">
        <v>319</v>
      </c>
      <c r="R152" s="45"/>
      <c r="S152" s="45" t="s">
        <v>1154</v>
      </c>
      <c r="T152" s="45" t="s">
        <v>1155</v>
      </c>
      <c r="U152" s="328">
        <v>103519.07000000001</v>
      </c>
      <c r="V152" s="45">
        <v>12933.01</v>
      </c>
    </row>
    <row r="153" spans="2:22" ht="15">
      <c r="B153" t="s">
        <v>411</v>
      </c>
      <c r="C153" s="45" t="s">
        <v>417</v>
      </c>
      <c r="D153" s="45" t="s">
        <v>392</v>
      </c>
      <c r="E153" s="45" t="s">
        <v>854</v>
      </c>
      <c r="F153" s="45" t="s">
        <v>855</v>
      </c>
      <c r="G153" s="45" t="s">
        <v>856</v>
      </c>
      <c r="H153" s="45" t="s">
        <v>973</v>
      </c>
      <c r="I153" s="45" t="s">
        <v>318</v>
      </c>
      <c r="J153" s="45" t="s">
        <v>1089</v>
      </c>
      <c r="K153" s="45" t="s">
        <v>415</v>
      </c>
      <c r="L153" s="45" t="s">
        <v>313</v>
      </c>
      <c r="M153" s="45" t="s">
        <v>314</v>
      </c>
      <c r="N153" s="45" t="s">
        <v>613</v>
      </c>
      <c r="O153" s="45" t="s">
        <v>316</v>
      </c>
      <c r="P153" s="45" t="s">
        <v>857</v>
      </c>
      <c r="Q153" s="45" t="s">
        <v>332</v>
      </c>
      <c r="R153" s="45"/>
      <c r="S153" s="45" t="s">
        <v>1154</v>
      </c>
      <c r="T153" s="45" t="s">
        <v>1155</v>
      </c>
      <c r="U153" s="328">
        <v>21818.360000000001</v>
      </c>
      <c r="V153" s="45">
        <v>17608.669999999998</v>
      </c>
    </row>
    <row r="154" spans="2:22" ht="15">
      <c r="B154" t="s">
        <v>411</v>
      </c>
      <c r="C154" s="45" t="s">
        <v>417</v>
      </c>
      <c r="D154" s="45" t="s">
        <v>392</v>
      </c>
      <c r="E154" s="45" t="s">
        <v>866</v>
      </c>
      <c r="F154" s="45" t="s">
        <v>867</v>
      </c>
      <c r="G154" s="45" t="s">
        <v>868</v>
      </c>
      <c r="H154" s="45" t="s">
        <v>973</v>
      </c>
      <c r="I154" s="45" t="s">
        <v>318</v>
      </c>
      <c r="J154" s="45" t="s">
        <v>1089</v>
      </c>
      <c r="K154" s="45" t="s">
        <v>415</v>
      </c>
      <c r="L154" s="45" t="s">
        <v>313</v>
      </c>
      <c r="M154" s="45" t="s">
        <v>314</v>
      </c>
      <c r="N154" s="45" t="s">
        <v>613</v>
      </c>
      <c r="O154" s="45" t="s">
        <v>316</v>
      </c>
      <c r="P154" s="45" t="s">
        <v>869</v>
      </c>
      <c r="Q154" s="45" t="s">
        <v>332</v>
      </c>
      <c r="R154" s="45"/>
      <c r="S154" s="45" t="s">
        <v>1154</v>
      </c>
      <c r="T154" s="45" t="s">
        <v>1155</v>
      </c>
      <c r="U154" s="328">
        <v>41503.690000000002</v>
      </c>
      <c r="V154" s="45">
        <v>25541.07</v>
      </c>
    </row>
    <row r="155" spans="2:22" ht="15">
      <c r="B155" t="s">
        <v>411</v>
      </c>
      <c r="C155" s="45" t="s">
        <v>434</v>
      </c>
      <c r="D155" s="45" t="s">
        <v>392</v>
      </c>
      <c r="E155" s="45" t="s">
        <v>1025</v>
      </c>
      <c r="F155" s="45" t="s">
        <v>1026</v>
      </c>
      <c r="G155" s="45" t="s">
        <v>1027</v>
      </c>
      <c r="H155" s="45" t="s">
        <v>973</v>
      </c>
      <c r="I155" s="45" t="s">
        <v>318</v>
      </c>
      <c r="J155" s="45" t="s">
        <v>1089</v>
      </c>
      <c r="K155" s="45" t="s">
        <v>415</v>
      </c>
      <c r="L155" s="45" t="s">
        <v>313</v>
      </c>
      <c r="M155" s="45" t="s">
        <v>314</v>
      </c>
      <c r="N155" s="45" t="s">
        <v>613</v>
      </c>
      <c r="O155" s="45" t="s">
        <v>316</v>
      </c>
      <c r="P155" s="45" t="s">
        <v>1040</v>
      </c>
      <c r="Q155" s="45" t="s">
        <v>332</v>
      </c>
      <c r="R155" s="45"/>
      <c r="S155" s="45" t="s">
        <v>1154</v>
      </c>
      <c r="T155" s="45" t="s">
        <v>1155</v>
      </c>
      <c r="U155" s="328">
        <v>21525.459999999999</v>
      </c>
      <c r="V155" s="45">
        <v>13311.190000000001</v>
      </c>
    </row>
    <row r="156" spans="2:22" ht="15">
      <c r="B156" t="s">
        <v>411</v>
      </c>
      <c r="C156" s="45" t="s">
        <v>434</v>
      </c>
      <c r="D156" s="45" t="s">
        <v>392</v>
      </c>
      <c r="E156" s="45" t="s">
        <v>1028</v>
      </c>
      <c r="F156" s="45" t="s">
        <v>1029</v>
      </c>
      <c r="G156" s="45" t="s">
        <v>1030</v>
      </c>
      <c r="H156" s="45" t="s">
        <v>973</v>
      </c>
      <c r="I156" s="45" t="s">
        <v>318</v>
      </c>
      <c r="J156" s="45" t="s">
        <v>1089</v>
      </c>
      <c r="K156" s="45" t="s">
        <v>415</v>
      </c>
      <c r="L156" s="45" t="s">
        <v>313</v>
      </c>
      <c r="M156" s="45" t="s">
        <v>314</v>
      </c>
      <c r="N156" s="45" t="s">
        <v>613</v>
      </c>
      <c r="O156" s="45" t="s">
        <v>316</v>
      </c>
      <c r="P156" s="45" t="s">
        <v>1041</v>
      </c>
      <c r="Q156" s="45" t="s">
        <v>332</v>
      </c>
      <c r="R156" s="45"/>
      <c r="S156" s="45" t="s">
        <v>1154</v>
      </c>
      <c r="T156" s="45" t="s">
        <v>1155</v>
      </c>
      <c r="U156" s="328">
        <v>21603.82</v>
      </c>
      <c r="V156" s="45">
        <v>13311.190000000001</v>
      </c>
    </row>
    <row r="157" spans="2:22" ht="15">
      <c r="B157" t="s">
        <v>411</v>
      </c>
      <c r="C157" s="45" t="s">
        <v>1088</v>
      </c>
      <c r="D157" s="45" t="s">
        <v>392</v>
      </c>
      <c r="E157" s="45" t="s">
        <v>1034</v>
      </c>
      <c r="F157" s="45" t="s">
        <v>1035</v>
      </c>
      <c r="G157" s="45" t="s">
        <v>1036</v>
      </c>
      <c r="H157" s="45" t="s">
        <v>973</v>
      </c>
      <c r="I157" s="45" t="s">
        <v>318</v>
      </c>
      <c r="J157" s="45" t="s">
        <v>1089</v>
      </c>
      <c r="K157" s="45" t="s">
        <v>415</v>
      </c>
      <c r="L157" s="45" t="s">
        <v>313</v>
      </c>
      <c r="M157" s="45" t="s">
        <v>314</v>
      </c>
      <c r="N157" s="45" t="s">
        <v>613</v>
      </c>
      <c r="O157" s="45" t="s">
        <v>316</v>
      </c>
      <c r="P157" s="45" t="s">
        <v>1043</v>
      </c>
      <c r="Q157" s="45" t="s">
        <v>332</v>
      </c>
      <c r="R157" s="45"/>
      <c r="S157" s="45" t="s">
        <v>1154</v>
      </c>
      <c r="T157" s="45" t="s">
        <v>1155</v>
      </c>
      <c r="U157" s="328">
        <v>27448.470000000001</v>
      </c>
      <c r="V157" s="45">
        <v>15327.469999999999</v>
      </c>
    </row>
    <row r="158" spans="2:22" ht="15">
      <c r="B158" t="s">
        <v>411</v>
      </c>
      <c r="C158" s="45" t="s">
        <v>1088</v>
      </c>
      <c r="D158" s="45" t="s">
        <v>392</v>
      </c>
      <c r="E158" s="45" t="s">
        <v>1037</v>
      </c>
      <c r="F158" s="45" t="s">
        <v>1038</v>
      </c>
      <c r="G158" s="45" t="s">
        <v>1039</v>
      </c>
      <c r="H158" s="45" t="s">
        <v>973</v>
      </c>
      <c r="I158" s="45" t="s">
        <v>318</v>
      </c>
      <c r="J158" s="45" t="s">
        <v>1089</v>
      </c>
      <c r="K158" s="45" t="s">
        <v>415</v>
      </c>
      <c r="L158" s="45" t="s">
        <v>313</v>
      </c>
      <c r="M158" s="45" t="s">
        <v>314</v>
      </c>
      <c r="N158" s="45" t="s">
        <v>613</v>
      </c>
      <c r="O158" s="45" t="s">
        <v>316</v>
      </c>
      <c r="P158" s="45" t="s">
        <v>1044</v>
      </c>
      <c r="Q158" s="45" t="s">
        <v>332</v>
      </c>
      <c r="R158" s="45"/>
      <c r="S158" s="45" t="s">
        <v>1154</v>
      </c>
      <c r="T158" s="45" t="s">
        <v>1155</v>
      </c>
      <c r="U158" s="328">
        <v>36022.43</v>
      </c>
      <c r="V158" s="45">
        <v>18296.540000000001</v>
      </c>
    </row>
    <row r="159" spans="2:22" ht="15">
      <c r="B159" t="s">
        <v>411</v>
      </c>
      <c r="C159" s="45" t="s">
        <v>417</v>
      </c>
      <c r="D159" s="45" t="s">
        <v>392</v>
      </c>
      <c r="E159" s="45" t="s">
        <v>1064</v>
      </c>
      <c r="F159" s="45" t="s">
        <v>1065</v>
      </c>
      <c r="G159" s="45" t="s">
        <v>1066</v>
      </c>
      <c r="H159" s="45" t="s">
        <v>973</v>
      </c>
      <c r="I159" s="45" t="s">
        <v>318</v>
      </c>
      <c r="J159" s="45" t="s">
        <v>1089</v>
      </c>
      <c r="K159" s="45" t="s">
        <v>415</v>
      </c>
      <c r="L159" s="45" t="s">
        <v>313</v>
      </c>
      <c r="M159" s="45" t="s">
        <v>314</v>
      </c>
      <c r="N159" s="45" t="s">
        <v>613</v>
      </c>
      <c r="O159" s="45" t="s">
        <v>316</v>
      </c>
      <c r="P159" s="45" t="s">
        <v>1092</v>
      </c>
      <c r="Q159" s="45" t="s">
        <v>332</v>
      </c>
      <c r="R159" s="45"/>
      <c r="S159" s="45" t="s">
        <v>1154</v>
      </c>
      <c r="T159" s="45" t="s">
        <v>1155</v>
      </c>
      <c r="U159" s="328">
        <v>29922.77</v>
      </c>
      <c r="V159" s="45">
        <v>2199.8400000000001</v>
      </c>
    </row>
    <row r="160" spans="2:22" ht="15">
      <c r="B160" t="s">
        <v>411</v>
      </c>
      <c r="C160" s="45" t="s">
        <v>417</v>
      </c>
      <c r="D160" s="45" t="s">
        <v>392</v>
      </c>
      <c r="E160" s="45" t="s">
        <v>1070</v>
      </c>
      <c r="F160" s="45" t="s">
        <v>1071</v>
      </c>
      <c r="G160" s="45" t="s">
        <v>1072</v>
      </c>
      <c r="H160" s="45" t="s">
        <v>973</v>
      </c>
      <c r="I160" s="45" t="s">
        <v>318</v>
      </c>
      <c r="J160" s="45" t="s">
        <v>1089</v>
      </c>
      <c r="K160" s="45" t="s">
        <v>415</v>
      </c>
      <c r="L160" s="45" t="s">
        <v>313</v>
      </c>
      <c r="M160" s="45" t="s">
        <v>314</v>
      </c>
      <c r="N160" s="45" t="s">
        <v>613</v>
      </c>
      <c r="O160" s="45" t="s">
        <v>316</v>
      </c>
      <c r="P160" s="45" t="s">
        <v>1094</v>
      </c>
      <c r="Q160" s="45" t="s">
        <v>332</v>
      </c>
      <c r="R160" s="45"/>
      <c r="S160" s="45" t="s">
        <v>1154</v>
      </c>
      <c r="T160" s="45" t="s">
        <v>1155</v>
      </c>
      <c r="U160" s="328">
        <v>30628.84</v>
      </c>
      <c r="V160" s="45">
        <v>2067.1100000000001</v>
      </c>
    </row>
    <row r="161" spans="2:22" ht="15">
      <c r="B161" t="s">
        <v>411</v>
      </c>
      <c r="C161" s="45" t="s">
        <v>1088</v>
      </c>
      <c r="D161" s="45" t="s">
        <v>392</v>
      </c>
      <c r="E161" s="45" t="s">
        <v>1073</v>
      </c>
      <c r="F161" s="45" t="s">
        <v>1074</v>
      </c>
      <c r="G161" s="45" t="s">
        <v>1075</v>
      </c>
      <c r="H161" s="45" t="s">
        <v>973</v>
      </c>
      <c r="I161" s="45" t="s">
        <v>318</v>
      </c>
      <c r="J161" s="45" t="s">
        <v>1089</v>
      </c>
      <c r="K161" s="45" t="s">
        <v>415</v>
      </c>
      <c r="L161" s="45" t="s">
        <v>313</v>
      </c>
      <c r="M161" s="45" t="s">
        <v>314</v>
      </c>
      <c r="N161" s="45" t="s">
        <v>613</v>
      </c>
      <c r="O161" s="45" t="s">
        <v>316</v>
      </c>
      <c r="P161" s="45" t="s">
        <v>1095</v>
      </c>
      <c r="Q161" s="45" t="s">
        <v>332</v>
      </c>
      <c r="R161" s="45"/>
      <c r="S161" s="45" t="s">
        <v>1154</v>
      </c>
      <c r="T161" s="45" t="s">
        <v>1155</v>
      </c>
      <c r="U161" s="328">
        <v>17307.34</v>
      </c>
      <c r="V161" s="45">
        <v>1524</v>
      </c>
    </row>
    <row r="162" spans="2:22" ht="15">
      <c r="B162" t="s">
        <v>411</v>
      </c>
      <c r="C162" s="45" t="s">
        <v>1088</v>
      </c>
      <c r="D162" s="45" t="s">
        <v>392</v>
      </c>
      <c r="E162" s="45" t="s">
        <v>1076</v>
      </c>
      <c r="F162" s="45" t="s">
        <v>1077</v>
      </c>
      <c r="G162" s="45" t="s">
        <v>1078</v>
      </c>
      <c r="H162" s="45" t="s">
        <v>973</v>
      </c>
      <c r="I162" s="45" t="s">
        <v>318</v>
      </c>
      <c r="J162" s="45" t="s">
        <v>1089</v>
      </c>
      <c r="K162" s="45" t="s">
        <v>415</v>
      </c>
      <c r="L162" s="45" t="s">
        <v>313</v>
      </c>
      <c r="M162" s="45" t="s">
        <v>314</v>
      </c>
      <c r="N162" s="45" t="s">
        <v>613</v>
      </c>
      <c r="O162" s="45" t="s">
        <v>316</v>
      </c>
      <c r="P162" s="45" t="s">
        <v>1096</v>
      </c>
      <c r="Q162" s="45" t="s">
        <v>332</v>
      </c>
      <c r="R162" s="45"/>
      <c r="S162" s="45" t="s">
        <v>1154</v>
      </c>
      <c r="T162" s="45" t="s">
        <v>1155</v>
      </c>
      <c r="U162" s="328">
        <v>22798.860000000001</v>
      </c>
      <c r="V162" s="45">
        <v>1684.4300000000001</v>
      </c>
    </row>
    <row r="163" spans="2:22" ht="15">
      <c r="B163" t="s">
        <v>411</v>
      </c>
      <c r="C163" s="45" t="s">
        <v>1088</v>
      </c>
      <c r="D163" s="45" t="s">
        <v>392</v>
      </c>
      <c r="E163" s="45" t="s">
        <v>1079</v>
      </c>
      <c r="F163" s="45" t="s">
        <v>1080</v>
      </c>
      <c r="G163" s="45" t="s">
        <v>1081</v>
      </c>
      <c r="H163" s="45" t="s">
        <v>973</v>
      </c>
      <c r="I163" s="45" t="s">
        <v>318</v>
      </c>
      <c r="J163" s="45" t="s">
        <v>1089</v>
      </c>
      <c r="K163" s="45" t="s">
        <v>415</v>
      </c>
      <c r="L163" s="45" t="s">
        <v>313</v>
      </c>
      <c r="M163" s="45" t="s">
        <v>314</v>
      </c>
      <c r="N163" s="45" t="s">
        <v>613</v>
      </c>
      <c r="O163" s="45" t="s">
        <v>316</v>
      </c>
      <c r="P163" s="45" t="s">
        <v>1097</v>
      </c>
      <c r="Q163" s="45" t="s">
        <v>332</v>
      </c>
      <c r="R163" s="45"/>
      <c r="S163" s="45" t="s">
        <v>1154</v>
      </c>
      <c r="T163" s="45" t="s">
        <v>1155</v>
      </c>
      <c r="U163" s="328">
        <v>34540.169999999998</v>
      </c>
      <c r="V163" s="45">
        <v>2570.1399999999999</v>
      </c>
    </row>
    <row r="164" spans="2:22" s="285" customFormat="1" ht="15">
      <c r="B164" t="s">
        <v>411</v>
      </c>
      <c r="C164" s="45" t="s">
        <v>417</v>
      </c>
      <c r="D164" s="45" t="s">
        <v>392</v>
      </c>
      <c r="E164" s="45" t="s">
        <v>1082</v>
      </c>
      <c r="F164" s="45" t="s">
        <v>1083</v>
      </c>
      <c r="G164" s="45" t="s">
        <v>1084</v>
      </c>
      <c r="H164" s="45" t="s">
        <v>973</v>
      </c>
      <c r="I164" s="45" t="s">
        <v>318</v>
      </c>
      <c r="J164" s="45" t="s">
        <v>1089</v>
      </c>
      <c r="K164" s="45" t="s">
        <v>415</v>
      </c>
      <c r="L164" s="45" t="s">
        <v>313</v>
      </c>
      <c r="M164" s="45" t="s">
        <v>314</v>
      </c>
      <c r="N164" s="45" t="s">
        <v>613</v>
      </c>
      <c r="O164" s="45" t="s">
        <v>316</v>
      </c>
      <c r="P164" s="45" t="s">
        <v>1098</v>
      </c>
      <c r="Q164" s="45" t="s">
        <v>332</v>
      </c>
      <c r="R164" s="45"/>
      <c r="S164" s="45" t="s">
        <v>1154</v>
      </c>
      <c r="T164" s="45" t="s">
        <v>1155</v>
      </c>
      <c r="U164" s="328">
        <v>27374.990000000002</v>
      </c>
      <c r="V164" s="45">
        <v>1486.6199999999999</v>
      </c>
    </row>
    <row r="165" spans="2:22" ht="15">
      <c r="B165" t="s">
        <v>411</v>
      </c>
      <c r="C165" s="45" t="s">
        <v>417</v>
      </c>
      <c r="D165" s="45" t="s">
        <v>392</v>
      </c>
      <c r="E165" s="45" t="s">
        <v>1085</v>
      </c>
      <c r="F165" s="45" t="s">
        <v>1086</v>
      </c>
      <c r="G165" s="45" t="s">
        <v>1087</v>
      </c>
      <c r="H165" s="45" t="s">
        <v>973</v>
      </c>
      <c r="I165" s="45" t="s">
        <v>318</v>
      </c>
      <c r="J165" s="45" t="s">
        <v>1089</v>
      </c>
      <c r="K165" s="45" t="s">
        <v>415</v>
      </c>
      <c r="L165" s="45" t="s">
        <v>313</v>
      </c>
      <c r="M165" s="45" t="s">
        <v>314</v>
      </c>
      <c r="N165" s="45" t="s">
        <v>613</v>
      </c>
      <c r="O165" s="45" t="s">
        <v>316</v>
      </c>
      <c r="P165" s="45" t="s">
        <v>1099</v>
      </c>
      <c r="Q165" s="45" t="s">
        <v>332</v>
      </c>
      <c r="R165" s="45"/>
      <c r="S165" s="45" t="s">
        <v>1154</v>
      </c>
      <c r="T165" s="45" t="s">
        <v>1155</v>
      </c>
      <c r="U165" s="328">
        <v>13613.700000000001</v>
      </c>
      <c r="V165" s="45">
        <v>743.30999999999995</v>
      </c>
    </row>
    <row r="166" spans="2:22" ht="15">
      <c r="B166" t="s">
        <v>411</v>
      </c>
      <c r="C166" s="45" t="s">
        <v>434</v>
      </c>
      <c r="D166" s="45" t="s">
        <v>392</v>
      </c>
      <c r="E166" s="45" t="s">
        <v>1156</v>
      </c>
      <c r="F166" s="45" t="s">
        <v>1157</v>
      </c>
      <c r="G166" s="45" t="s">
        <v>1158</v>
      </c>
      <c r="H166" s="45" t="s">
        <v>973</v>
      </c>
      <c r="I166" s="45" t="s">
        <v>318</v>
      </c>
      <c r="J166" s="45" t="s">
        <v>1089</v>
      </c>
      <c r="K166" s="45" t="s">
        <v>415</v>
      </c>
      <c r="L166" s="45" t="s">
        <v>313</v>
      </c>
      <c r="M166" s="45" t="s">
        <v>314</v>
      </c>
      <c r="N166" s="45" t="s">
        <v>613</v>
      </c>
      <c r="O166" s="45" t="s">
        <v>316</v>
      </c>
      <c r="P166" s="45" t="s">
        <v>1159</v>
      </c>
      <c r="Q166" s="45" t="s">
        <v>332</v>
      </c>
      <c r="R166" s="45"/>
      <c r="S166" s="45" t="s">
        <v>1154</v>
      </c>
      <c r="T166" s="45" t="s">
        <v>1155</v>
      </c>
      <c r="U166" s="328">
        <v>5638.25</v>
      </c>
      <c r="V166" s="45">
        <v>342.51999999999998</v>
      </c>
    </row>
    <row r="167" spans="2:22" ht="15">
      <c r="B167" t="s">
        <v>411</v>
      </c>
      <c r="C167" s="45" t="s">
        <v>417</v>
      </c>
      <c r="D167" s="45" t="s">
        <v>392</v>
      </c>
      <c r="E167" s="45" t="s">
        <v>1160</v>
      </c>
      <c r="F167" s="45" t="s">
        <v>1161</v>
      </c>
      <c r="G167" s="45" t="s">
        <v>1162</v>
      </c>
      <c r="H167" s="45" t="s">
        <v>973</v>
      </c>
      <c r="I167" s="45" t="s">
        <v>318</v>
      </c>
      <c r="J167" s="45" t="s">
        <v>1089</v>
      </c>
      <c r="K167" s="45" t="s">
        <v>415</v>
      </c>
      <c r="L167" s="45" t="s">
        <v>313</v>
      </c>
      <c r="M167" s="45" t="s">
        <v>314</v>
      </c>
      <c r="N167" s="45" t="s">
        <v>613</v>
      </c>
      <c r="O167" s="45" t="s">
        <v>316</v>
      </c>
      <c r="P167" s="45" t="s">
        <v>1163</v>
      </c>
      <c r="Q167" s="45" t="s">
        <v>332</v>
      </c>
      <c r="R167" s="45"/>
      <c r="S167" s="45" t="s">
        <v>1154</v>
      </c>
      <c r="T167" s="45" t="s">
        <v>1155</v>
      </c>
      <c r="U167" s="328">
        <v>12280.799999999999</v>
      </c>
      <c r="V167" s="45">
        <v>743.30999999999995</v>
      </c>
    </row>
    <row r="168" spans="2:22" ht="15">
      <c r="B168" s="76" t="s">
        <v>136</v>
      </c>
      <c r="C168" s="105"/>
      <c r="D168" s="217">
        <f>COUNTA(Tabla12[RFC])</f>
        <v>152</v>
      </c>
      <c r="E168" s="105"/>
      <c r="F168" s="105"/>
      <c r="G168" s="107"/>
      <c r="H168" s="108"/>
      <c r="I168" s="106"/>
      <c r="J168" s="106"/>
      <c r="K168" s="106"/>
      <c r="L168" s="106"/>
      <c r="N168" s="67" t="s">
        <v>137</v>
      </c>
      <c r="P168" s="212">
        <f>D168</f>
        <v>152</v>
      </c>
      <c r="Q168" s="108"/>
      <c r="R168" s="106"/>
      <c r="S168" s="351" t="s">
        <v>195</v>
      </c>
      <c r="T168" s="351"/>
      <c r="U168" s="84">
        <f>SUBTOTAL(109,Tabla12[Percepciones pagadas en el Periodo de Comisión con Presupuesto Federal*])</f>
        <v>9002010.8800000008</v>
      </c>
      <c r="V168" s="109"/>
    </row>
    <row r="169" spans="2:22" ht="15">
      <c r="B169" s="110"/>
      <c r="C169" s="102"/>
      <c r="D169" s="101"/>
      <c r="E169" s="102"/>
      <c r="F169" s="102"/>
      <c r="G169" s="103"/>
      <c r="H169" s="104"/>
      <c r="I169" s="101"/>
      <c r="J169" s="101"/>
      <c r="K169" s="101"/>
      <c r="L169" s="101"/>
      <c r="M169" s="101"/>
      <c r="N169" s="101"/>
      <c r="O169" s="101"/>
      <c r="P169" s="101"/>
      <c r="Q169" s="104"/>
      <c r="R169" s="101"/>
      <c r="S169" s="42"/>
      <c r="T169" s="42"/>
      <c r="U169" s="42"/>
      <c r="V169" s="111"/>
    </row>
    <row r="170" spans="2:22" ht="15">
      <c r="B170" s="110"/>
      <c r="C170" s="102"/>
      <c r="D170" s="101"/>
      <c r="E170" s="102"/>
      <c r="F170" s="102"/>
      <c r="G170" s="103"/>
      <c r="H170" s="104"/>
      <c r="I170" s="101"/>
      <c r="J170" s="101"/>
      <c r="K170" s="101"/>
      <c r="L170" s="101"/>
      <c r="M170" s="101"/>
      <c r="N170" s="101"/>
      <c r="O170" s="101"/>
      <c r="P170" s="101"/>
      <c r="Q170" s="104"/>
      <c r="R170" s="101"/>
      <c r="S170" s="67" t="s">
        <v>199</v>
      </c>
      <c r="T170" s="67"/>
      <c r="U170" s="67"/>
      <c r="V170" s="120">
        <f>SUM(V22:V169)</f>
        <v>3688182.089999998</v>
      </c>
    </row>
    <row r="171" spans="2:22" ht="15">
      <c r="B171" s="112"/>
      <c r="C171" s="113"/>
      <c r="D171" s="114"/>
      <c r="E171" s="113"/>
      <c r="F171" s="113"/>
      <c r="G171" s="115"/>
      <c r="H171" s="116"/>
      <c r="I171" s="114"/>
      <c r="J171" s="114"/>
      <c r="K171" s="114"/>
      <c r="L171" s="114"/>
      <c r="M171" s="114"/>
      <c r="N171" s="114"/>
      <c r="O171" s="114"/>
      <c r="P171" s="114"/>
      <c r="Q171" s="116"/>
      <c r="R171" s="114"/>
      <c r="S171" s="116"/>
      <c r="T171" s="116"/>
      <c r="U171" s="117"/>
      <c r="V171" s="118"/>
    </row>
    <row r="172" spans="2:22" ht="15">
      <c r="B172" s="40" t="s">
        <v>166</v>
      </c>
      <c r="C172" s="42"/>
      <c r="D172" s="42"/>
      <c r="E172" s="42"/>
      <c r="F172" s="102"/>
      <c r="G172" s="103"/>
      <c r="H172" s="104"/>
      <c r="I172" s="101"/>
      <c r="J172" s="101"/>
      <c r="K172" s="101"/>
      <c r="L172" s="101"/>
      <c r="M172" s="101"/>
      <c r="N172" s="101"/>
      <c r="O172" s="101"/>
      <c r="P172" s="101"/>
      <c r="Q172" s="104"/>
      <c r="R172" s="101"/>
      <c r="S172" s="104"/>
      <c r="T172" s="104"/>
      <c r="U172" s="228"/>
      <c r="V172" s="229"/>
    </row>
    <row r="173" spans="2:22" ht="15">
      <c r="B173" s="40" t="s">
        <v>194</v>
      </c>
      <c r="C173" s="45"/>
      <c r="D173" s="45"/>
      <c r="E173" s="45"/>
      <c r="F173" s="181"/>
      <c r="G173" s="181"/>
      <c r="H173" s="45"/>
      <c r="I173" s="45"/>
      <c r="J173" s="45"/>
      <c r="K173" s="45"/>
      <c r="L173" s="45"/>
      <c r="M173" s="45"/>
      <c r="N173" s="45"/>
      <c r="O173" s="45"/>
      <c r="P173" s="45"/>
      <c r="Q173" s="45"/>
      <c r="R173" s="45"/>
      <c r="S173" s="45"/>
      <c r="T173" s="45"/>
      <c r="U173" s="45"/>
      <c r="V173" s="42"/>
    </row>
    <row r="174" spans="2:22" ht="15">
      <c r="B174" s="42"/>
      <c r="C174" s="42"/>
      <c r="D174" s="42"/>
      <c r="E174" s="42"/>
      <c r="F174" s="42"/>
      <c r="G174" s="42"/>
      <c r="H174" s="42"/>
      <c r="I174" s="42"/>
      <c r="J174" s="42"/>
      <c r="K174" s="42"/>
      <c r="L174" s="42"/>
      <c r="M174" s="42"/>
      <c r="N174" s="42"/>
      <c r="O174" s="42"/>
      <c r="P174" s="42"/>
      <c r="Q174" s="42"/>
      <c r="R174" s="42"/>
      <c r="S174" s="42"/>
      <c r="T174" s="42"/>
      <c r="U174" s="42"/>
      <c r="V174" s="284"/>
    </row>
  </sheetData>
  <mergeCells count="16">
    <mergeCell ref="V12:V13"/>
    <mergeCell ref="I12:I13"/>
    <mergeCell ref="J12:P12"/>
    <mergeCell ref="Q12:Q13"/>
    <mergeCell ref="R12:R13"/>
    <mergeCell ref="B9:I9"/>
    <mergeCell ref="B12:B13"/>
    <mergeCell ref="C12:C13"/>
    <mergeCell ref="F12:F13"/>
    <mergeCell ref="U12:U13"/>
    <mergeCell ref="S168:T168"/>
    <mergeCell ref="G12:G13"/>
    <mergeCell ref="H12:H13"/>
    <mergeCell ref="S12:T12"/>
    <mergeCell ref="D12:D13"/>
    <mergeCell ref="E12:E13"/>
  </mergeCells>
  <dataValidations count="1">
    <dataValidation allowBlank="1" showInputMessage="1" showErrorMessage="1" sqref="B9:I9 T9"/>
  </dataValidations>
  <printOptions horizontalCentered="1"/>
  <pageMargins left="0.2362204724409449" right="0.2362204724409449" top="0.15748031496062992" bottom="1.1811023622047245" header="0" footer="0"/>
  <pageSetup fitToHeight="0" orientation="landscape" paperSize="14" scale="54" r:id="rId6"/>
  <headerFooter>
    <oddFooter>&amp;L&amp;G&amp;C&amp;D&amp;R&amp;P de &amp;N</oddFooter>
  </headerFooter>
  <drawing r:id="rId3"/>
  <legacyDrawing r:id="rId4"/>
  <legacyDrawingHF r:id="rId5"/>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theme="5" tint="-0.24997000396251678"/>
    <pageSetUpPr fitToPage="1"/>
  </sheetPr>
  <dimension ref="A1:T39"/>
  <sheetViews>
    <sheetView showGridLines="0" zoomScale="80" zoomScaleNormal="80" zoomScalePageLayoutView="70" workbookViewId="0" topLeftCell="E7">
      <selection pane="topLeft" activeCell="U33" sqref="U33"/>
    </sheetView>
  </sheetViews>
  <sheetFormatPr defaultColWidth="11.004285714285713" defaultRowHeight="15"/>
  <cols>
    <col min="1" max="1" width="2.4285714285714284" style="1" customWidth="1"/>
    <col min="2" max="2" width="16.571428571428573" style="1" customWidth="1"/>
    <col min="3" max="3" width="17.428571428571427" style="1" customWidth="1"/>
    <col min="4" max="4" width="23.714285714285715" style="1" bestFit="1" customWidth="1"/>
    <col min="5" max="5" width="48.57142857142857" style="1" customWidth="1"/>
    <col min="6" max="6" width="17" style="1" bestFit="1" customWidth="1"/>
    <col min="7" max="7" width="12.142857142857142" style="1" bestFit="1" customWidth="1"/>
    <col min="8" max="8" width="8.285714285714286" style="1" customWidth="1"/>
    <col min="9" max="9" width="9.142857142857142" style="1" customWidth="1"/>
    <col min="10" max="10" width="8.571428571428571" style="1" customWidth="1"/>
    <col min="11" max="11" width="11.428571428571429" style="1" customWidth="1"/>
    <col min="12" max="12" width="9.714285714285714" style="1" customWidth="1"/>
    <col min="13" max="13" width="13" style="1" customWidth="1"/>
    <col min="14" max="14" width="10.857142857142858" style="1" customWidth="1"/>
    <col min="15" max="15" width="10.571428571428571" style="1" customWidth="1"/>
    <col min="16" max="16" width="10" style="1" customWidth="1"/>
    <col min="17" max="17" width="11.142857142857142" style="1" customWidth="1"/>
    <col min="18" max="18" width="10.571428571428571" style="1" customWidth="1"/>
    <col min="19" max="19" width="12.857142857142858" style="1" customWidth="1"/>
    <col min="20" max="16384" width="11" style="1"/>
  </cols>
  <sheetData>
    <row r="1" spans="2:20" ht="18" customHeight="1">
      <c r="B1" s="6"/>
      <c r="C1" s="3"/>
      <c r="D1" s="3"/>
      <c r="E1" s="3"/>
      <c r="G1" s="3"/>
      <c r="H1" s="3"/>
      <c r="I1" s="3"/>
      <c r="J1" s="3"/>
      <c r="K1" s="3"/>
      <c r="L1" s="3"/>
      <c r="M1" s="3"/>
      <c r="N1" s="3"/>
      <c r="O1" s="3"/>
      <c r="P1" s="2"/>
      <c r="Q1" s="2"/>
      <c r="R1" s="2"/>
      <c r="S1" s="2"/>
      <c r="T1" s="2"/>
    </row>
    <row r="2" spans="2:20" ht="18" customHeight="1">
      <c r="B2" s="6"/>
      <c r="C2" s="3"/>
      <c r="D2" s="3"/>
      <c r="E2" s="3"/>
      <c r="G2" s="3"/>
      <c r="H2" s="3"/>
      <c r="I2" s="3"/>
      <c r="J2" s="3"/>
      <c r="K2" s="3"/>
      <c r="L2" s="3"/>
      <c r="M2" s="3"/>
      <c r="N2" s="3"/>
      <c r="O2" s="3"/>
      <c r="P2" s="2"/>
      <c r="Q2" s="2"/>
      <c r="R2" s="2"/>
      <c r="S2" s="2"/>
      <c r="T2" s="2"/>
    </row>
    <row r="3" spans="2:20" ht="18" customHeight="1">
      <c r="B3" s="6"/>
      <c r="C3" s="3"/>
      <c r="D3" s="3"/>
      <c r="E3" s="3"/>
      <c r="G3" s="3"/>
      <c r="H3" s="3"/>
      <c r="I3" s="3"/>
      <c r="J3" s="3"/>
      <c r="K3" s="3"/>
      <c r="L3" s="3"/>
      <c r="M3" s="3"/>
      <c r="N3" s="3"/>
      <c r="O3" s="3"/>
      <c r="P3" s="2"/>
      <c r="Q3" s="2"/>
      <c r="R3" s="2"/>
      <c r="S3" s="2"/>
      <c r="T3" s="2"/>
    </row>
    <row r="4" spans="2:20" ht="18" customHeight="1">
      <c r="B4" s="6"/>
      <c r="C4" s="3"/>
      <c r="D4" s="3"/>
      <c r="E4" s="3"/>
      <c r="G4" s="3"/>
      <c r="H4" s="3"/>
      <c r="I4" s="3"/>
      <c r="J4" s="3"/>
      <c r="K4" s="3"/>
      <c r="L4" s="3"/>
      <c r="M4" s="3"/>
      <c r="N4" s="3"/>
      <c r="O4" s="3"/>
      <c r="P4" s="2"/>
      <c r="Q4" s="2"/>
      <c r="R4" s="2"/>
      <c r="S4" s="2"/>
      <c r="T4" s="2"/>
    </row>
    <row r="5" spans="2:20" ht="18" customHeight="1">
      <c r="B5" s="6"/>
      <c r="C5" s="3"/>
      <c r="D5" s="3"/>
      <c r="E5" s="3"/>
      <c r="G5" s="3"/>
      <c r="H5" s="3"/>
      <c r="I5" s="3"/>
      <c r="J5" s="3"/>
      <c r="K5" s="3"/>
      <c r="L5" s="3"/>
      <c r="M5" s="3"/>
      <c r="N5" s="3"/>
      <c r="O5" s="3"/>
      <c r="P5" s="2"/>
      <c r="Q5" s="2"/>
      <c r="R5" s="2"/>
      <c r="S5" s="2"/>
      <c r="T5" s="2"/>
    </row>
    <row r="6" spans="2:20" ht="18" customHeight="1">
      <c r="B6" s="6"/>
      <c r="C6" s="3"/>
      <c r="D6" s="3"/>
      <c r="E6" s="3"/>
      <c r="G6" s="3"/>
      <c r="H6" s="3"/>
      <c r="I6" s="3"/>
      <c r="J6" s="3"/>
      <c r="K6" s="3"/>
      <c r="L6" s="3"/>
      <c r="M6" s="3"/>
      <c r="N6" s="3"/>
      <c r="O6" s="3"/>
      <c r="P6" s="2"/>
      <c r="Q6" s="2"/>
      <c r="R6" s="2"/>
      <c r="S6" s="2"/>
      <c r="T6" s="2"/>
    </row>
    <row r="7" spans="2:20" ht="18" customHeight="1">
      <c r="B7" s="6"/>
      <c r="C7" s="3"/>
      <c r="D7" s="3"/>
      <c r="E7" s="3"/>
      <c r="G7" s="3"/>
      <c r="H7" s="3"/>
      <c r="I7" s="3"/>
      <c r="J7" s="3"/>
      <c r="K7" s="3"/>
      <c r="L7" s="3"/>
      <c r="M7" s="3"/>
      <c r="N7" s="3"/>
      <c r="O7" s="3"/>
      <c r="P7" s="2"/>
      <c r="Q7" s="2"/>
      <c r="R7" s="2"/>
      <c r="S7" s="2"/>
      <c r="T7" s="2"/>
    </row>
    <row r="8" spans="2:19" s="33" customFormat="1" ht="18" customHeight="1">
      <c r="B8" s="34" t="s">
        <v>174</v>
      </c>
      <c r="C8" s="35"/>
      <c r="D8" s="35"/>
      <c r="E8" s="35"/>
      <c r="F8" s="35"/>
      <c r="G8" s="35"/>
      <c r="H8" s="35"/>
      <c r="I8" s="35"/>
      <c r="J8" s="35"/>
      <c r="K8" s="35"/>
      <c r="L8" s="35"/>
      <c r="M8" s="35"/>
      <c r="N8" s="35"/>
      <c r="O8" s="35"/>
      <c r="P8" s="35"/>
      <c r="Q8" s="35"/>
      <c r="R8" s="35"/>
      <c r="S8" s="36"/>
    </row>
    <row r="9" spans="2:19" s="33" customFormat="1" ht="17.1" customHeight="1">
      <c r="B9" s="352" t="str">
        <f>'Caratula Resumen'!D22</f>
        <v>Fondo de Aportaciones para la Educación Tecnológica y de Adultos/Colegio Nacional de Educación Profesional Técnica (FAETA/CONALEP)</v>
      </c>
      <c r="C9" s="353"/>
      <c r="D9" s="353"/>
      <c r="E9" s="353"/>
      <c r="F9" s="353"/>
      <c r="G9" s="353"/>
      <c r="H9" s="353"/>
      <c r="I9" s="353"/>
      <c r="J9" s="353"/>
      <c r="K9" s="37"/>
      <c r="L9" s="37"/>
      <c r="M9" s="37"/>
      <c r="N9" s="37"/>
      <c r="O9" s="37"/>
      <c r="P9" s="37"/>
      <c r="Q9" s="206"/>
      <c r="R9" s="37" t="str">
        <f>'Caratula Resumen'!D23</f>
        <v>4°. Trimestre</v>
      </c>
      <c r="S9" s="38"/>
    </row>
    <row r="10" spans="2:19" ht="28.5" customHeight="1">
      <c r="B10" s="30"/>
      <c r="C10" s="31"/>
      <c r="D10" s="31"/>
      <c r="E10" s="31"/>
      <c r="F10" s="31"/>
      <c r="G10" s="31"/>
      <c r="H10" s="31"/>
      <c r="I10" s="31"/>
      <c r="J10" s="31"/>
      <c r="K10" s="31"/>
      <c r="L10" s="31"/>
      <c r="M10" s="31"/>
      <c r="N10" s="31"/>
      <c r="O10" s="31"/>
      <c r="P10" s="31"/>
      <c r="Q10" s="31"/>
      <c r="R10" s="31"/>
      <c r="S10" s="32"/>
    </row>
    <row r="11" spans="2:7" ht="5.1" customHeight="1">
      <c r="B11" s="4"/>
      <c r="C11" s="7"/>
      <c r="D11" s="7"/>
      <c r="E11" s="7"/>
      <c r="F11" s="7"/>
      <c r="G11" s="4"/>
    </row>
    <row r="12" spans="1:19" ht="37.5" customHeight="1">
      <c r="A12" s="385"/>
      <c r="B12" s="349" t="s">
        <v>0</v>
      </c>
      <c r="C12" s="379" t="s">
        <v>17</v>
      </c>
      <c r="D12" s="379" t="s">
        <v>18</v>
      </c>
      <c r="E12" s="379" t="s">
        <v>37</v>
      </c>
      <c r="F12" s="349" t="s">
        <v>176</v>
      </c>
      <c r="G12" s="348" t="s">
        <v>36</v>
      </c>
      <c r="H12" s="348"/>
      <c r="I12" s="348"/>
      <c r="J12" s="348"/>
      <c r="K12" s="348"/>
      <c r="L12" s="348"/>
      <c r="M12" s="348"/>
      <c r="N12" s="349" t="s">
        <v>88</v>
      </c>
      <c r="O12" s="349" t="s">
        <v>89</v>
      </c>
      <c r="P12" s="349" t="s">
        <v>75</v>
      </c>
      <c r="Q12" s="349" t="s">
        <v>177</v>
      </c>
      <c r="R12" s="349" t="s">
        <v>179</v>
      </c>
      <c r="S12" s="349" t="s">
        <v>178</v>
      </c>
    </row>
    <row r="13" spans="1:19" ht="55.5" customHeight="1">
      <c r="A13" s="385"/>
      <c r="B13" s="349"/>
      <c r="C13" s="380"/>
      <c r="D13" s="380"/>
      <c r="E13" s="380"/>
      <c r="F13" s="348"/>
      <c r="G13" s="155" t="s">
        <v>33</v>
      </c>
      <c r="H13" s="155" t="s">
        <v>32</v>
      </c>
      <c r="I13" s="155" t="s">
        <v>31</v>
      </c>
      <c r="J13" s="155" t="s">
        <v>30</v>
      </c>
      <c r="K13" s="155" t="s">
        <v>29</v>
      </c>
      <c r="L13" s="157" t="s">
        <v>54</v>
      </c>
      <c r="M13" s="155" t="s">
        <v>55</v>
      </c>
      <c r="N13" s="349"/>
      <c r="O13" s="348"/>
      <c r="P13" s="348"/>
      <c r="Q13" s="348"/>
      <c r="R13" s="349"/>
      <c r="S13" s="349"/>
    </row>
    <row r="14" ht="5.1" customHeight="1"/>
    <row r="15" spans="2:19" ht="38.25" hidden="1">
      <c r="B15" s="163" t="s">
        <v>0</v>
      </c>
      <c r="C15" s="163" t="s">
        <v>17</v>
      </c>
      <c r="D15" s="163" t="s">
        <v>18</v>
      </c>
      <c r="E15" s="163" t="s">
        <v>175</v>
      </c>
      <c r="F15" s="163" t="s">
        <v>176</v>
      </c>
      <c r="G15" s="155" t="s">
        <v>33</v>
      </c>
      <c r="H15" s="155" t="s">
        <v>32</v>
      </c>
      <c r="I15" s="155" t="s">
        <v>31</v>
      </c>
      <c r="J15" s="155" t="s">
        <v>30</v>
      </c>
      <c r="K15" s="155" t="s">
        <v>29</v>
      </c>
      <c r="L15" s="155" t="s">
        <v>28</v>
      </c>
      <c r="M15" s="155" t="s">
        <v>27</v>
      </c>
      <c r="N15" s="163" t="s">
        <v>88</v>
      </c>
      <c r="O15" s="163" t="s">
        <v>89</v>
      </c>
      <c r="P15" s="163" t="s">
        <v>75</v>
      </c>
      <c r="Q15" s="163" t="s">
        <v>177</v>
      </c>
      <c r="R15" s="163" t="s">
        <v>179</v>
      </c>
      <c r="S15" s="163" t="s">
        <v>178</v>
      </c>
    </row>
    <row r="16" spans="2:19" ht="15">
      <c r="B16" s="285" t="s">
        <v>411</v>
      </c>
      <c r="C16" s="285" t="s">
        <v>1156</v>
      </c>
      <c r="D16" s="285" t="s">
        <v>1157</v>
      </c>
      <c r="E16" s="285" t="s">
        <v>1158</v>
      </c>
      <c r="F16" s="285" t="s">
        <v>328</v>
      </c>
      <c r="G16" s="285" t="s">
        <v>1089</v>
      </c>
      <c r="H16" s="285" t="s">
        <v>415</v>
      </c>
      <c r="I16" s="285" t="s">
        <v>313</v>
      </c>
      <c r="J16" s="285" t="s">
        <v>314</v>
      </c>
      <c r="K16" s="285" t="s">
        <v>613</v>
      </c>
      <c r="L16" s="285" t="s">
        <v>356</v>
      </c>
      <c r="M16" s="285" t="s">
        <v>1159</v>
      </c>
      <c r="N16" s="285" t="s">
        <v>331</v>
      </c>
      <c r="O16" s="285" t="s">
        <v>904</v>
      </c>
      <c r="P16" s="285" t="s">
        <v>1100</v>
      </c>
      <c r="Q16" s="285" t="s">
        <v>328</v>
      </c>
      <c r="R16" s="285" t="s">
        <v>1103</v>
      </c>
      <c r="S16" s="285" t="s">
        <v>1102</v>
      </c>
    </row>
    <row r="17" spans="2:19" ht="15">
      <c r="B17" s="285" t="s">
        <v>411</v>
      </c>
      <c r="C17" s="285" t="s">
        <v>1160</v>
      </c>
      <c r="D17" s="285" t="s">
        <v>1161</v>
      </c>
      <c r="E17" s="285" t="s">
        <v>1162</v>
      </c>
      <c r="F17" s="285" t="s">
        <v>328</v>
      </c>
      <c r="G17" s="285" t="s">
        <v>1089</v>
      </c>
      <c r="H17" s="285" t="s">
        <v>415</v>
      </c>
      <c r="I17" s="285" t="s">
        <v>313</v>
      </c>
      <c r="J17" s="285" t="s">
        <v>314</v>
      </c>
      <c r="K17" s="285" t="s">
        <v>613</v>
      </c>
      <c r="L17" s="285" t="s">
        <v>356</v>
      </c>
      <c r="M17" s="285" t="s">
        <v>1163</v>
      </c>
      <c r="N17" s="285" t="s">
        <v>331</v>
      </c>
      <c r="O17" s="285" t="s">
        <v>904</v>
      </c>
      <c r="P17" s="285" t="s">
        <v>1100</v>
      </c>
      <c r="Q17" s="285" t="s">
        <v>328</v>
      </c>
      <c r="R17" s="285" t="s">
        <v>1164</v>
      </c>
      <c r="S17" s="285" t="s">
        <v>1102</v>
      </c>
    </row>
    <row r="18" spans="2:19" ht="15">
      <c r="B18" s="319" t="s">
        <v>411</v>
      </c>
      <c r="C18" s="286" t="s">
        <v>1060</v>
      </c>
      <c r="D18" s="286" t="s">
        <v>1061</v>
      </c>
      <c r="E18" s="289" t="s">
        <v>1062</v>
      </c>
      <c r="F18" s="286" t="s">
        <v>328</v>
      </c>
      <c r="G18" s="320" t="s">
        <v>1089</v>
      </c>
      <c r="H18" s="317" t="s">
        <v>415</v>
      </c>
      <c r="I18" s="320" t="s">
        <v>313</v>
      </c>
      <c r="J18" s="320" t="s">
        <v>314</v>
      </c>
      <c r="K18" s="320" t="s">
        <v>613</v>
      </c>
      <c r="L18" s="318" t="s">
        <v>356</v>
      </c>
      <c r="M18" s="320" t="s">
        <v>1091</v>
      </c>
      <c r="N18" s="286" t="s">
        <v>331</v>
      </c>
      <c r="O18" s="286" t="s">
        <v>904</v>
      </c>
      <c r="P18" s="286" t="s">
        <v>1100</v>
      </c>
      <c r="Q18" s="286" t="s">
        <v>319</v>
      </c>
      <c r="R18" s="286" t="s">
        <v>1165</v>
      </c>
      <c r="S18" s="286" t="s">
        <v>1103</v>
      </c>
    </row>
    <row r="19" spans="2:19" ht="15">
      <c r="B19" s="319" t="s">
        <v>411</v>
      </c>
      <c r="C19" s="286" t="s">
        <v>985</v>
      </c>
      <c r="D19" s="286" t="s">
        <v>986</v>
      </c>
      <c r="E19" s="289" t="s">
        <v>987</v>
      </c>
      <c r="F19" s="286" t="s">
        <v>328</v>
      </c>
      <c r="G19" s="320" t="s">
        <v>1089</v>
      </c>
      <c r="H19" s="317" t="s">
        <v>415</v>
      </c>
      <c r="I19" s="320" t="s">
        <v>313</v>
      </c>
      <c r="J19" s="320" t="s">
        <v>314</v>
      </c>
      <c r="K19" s="320" t="s">
        <v>988</v>
      </c>
      <c r="L19" s="318" t="s">
        <v>356</v>
      </c>
      <c r="M19" s="320" t="s">
        <v>989</v>
      </c>
      <c r="N19" s="286" t="s">
        <v>331</v>
      </c>
      <c r="O19" s="286" t="s">
        <v>904</v>
      </c>
      <c r="P19" s="286" t="s">
        <v>1100</v>
      </c>
      <c r="Q19" s="286" t="s">
        <v>319</v>
      </c>
      <c r="R19" s="286" t="s">
        <v>1166</v>
      </c>
      <c r="S19" s="286" t="s">
        <v>1103</v>
      </c>
    </row>
    <row r="20" spans="2:19" ht="15">
      <c r="B20" s="319" t="s">
        <v>411</v>
      </c>
      <c r="C20" s="286" t="s">
        <v>1050</v>
      </c>
      <c r="D20" s="286" t="s">
        <v>1051</v>
      </c>
      <c r="E20" s="289" t="s">
        <v>1052</v>
      </c>
      <c r="F20" s="286" t="s">
        <v>328</v>
      </c>
      <c r="G20" s="320" t="s">
        <v>1089</v>
      </c>
      <c r="H20" s="317" t="s">
        <v>415</v>
      </c>
      <c r="I20" s="320" t="s">
        <v>313</v>
      </c>
      <c r="J20" s="320" t="s">
        <v>314</v>
      </c>
      <c r="K20" s="320" t="s">
        <v>613</v>
      </c>
      <c r="L20" s="318" t="s">
        <v>356</v>
      </c>
      <c r="M20" s="320" t="s">
        <v>1053</v>
      </c>
      <c r="N20" s="286" t="s">
        <v>331</v>
      </c>
      <c r="O20" s="286" t="s">
        <v>904</v>
      </c>
      <c r="P20" s="286" t="s">
        <v>1100</v>
      </c>
      <c r="Q20" s="286" t="s">
        <v>319</v>
      </c>
      <c r="R20" s="286" t="s">
        <v>1167</v>
      </c>
      <c r="S20" s="286" t="s">
        <v>1103</v>
      </c>
    </row>
    <row r="21" spans="2:19" ht="15">
      <c r="B21" s="319" t="s">
        <v>411</v>
      </c>
      <c r="C21" s="286" t="s">
        <v>1067</v>
      </c>
      <c r="D21" s="286" t="s">
        <v>1068</v>
      </c>
      <c r="E21" s="289" t="s">
        <v>1069</v>
      </c>
      <c r="F21" s="286" t="s">
        <v>328</v>
      </c>
      <c r="G21" s="320" t="s">
        <v>1089</v>
      </c>
      <c r="H21" s="317" t="s">
        <v>415</v>
      </c>
      <c r="I21" s="320" t="s">
        <v>313</v>
      </c>
      <c r="J21" s="320" t="s">
        <v>314</v>
      </c>
      <c r="K21" s="320" t="s">
        <v>613</v>
      </c>
      <c r="L21" s="318" t="s">
        <v>356</v>
      </c>
      <c r="M21" s="320" t="s">
        <v>1093</v>
      </c>
      <c r="N21" s="286" t="s">
        <v>331</v>
      </c>
      <c r="O21" s="286" t="s">
        <v>904</v>
      </c>
      <c r="P21" s="286" t="s">
        <v>1100</v>
      </c>
      <c r="Q21" s="286" t="s">
        <v>319</v>
      </c>
      <c r="R21" s="286" t="s">
        <v>1101</v>
      </c>
      <c r="S21" s="286" t="s">
        <v>1103</v>
      </c>
    </row>
    <row r="22" spans="2:19" ht="15">
      <c r="B22" s="319" t="s">
        <v>411</v>
      </c>
      <c r="C22" s="286" t="s">
        <v>570</v>
      </c>
      <c r="D22" s="286" t="s">
        <v>571</v>
      </c>
      <c r="E22" s="289" t="s">
        <v>572</v>
      </c>
      <c r="F22" s="286" t="s">
        <v>328</v>
      </c>
      <c r="G22" s="320" t="s">
        <v>1089</v>
      </c>
      <c r="H22" s="317" t="s">
        <v>415</v>
      </c>
      <c r="I22" s="320" t="s">
        <v>313</v>
      </c>
      <c r="J22" s="320" t="s">
        <v>314</v>
      </c>
      <c r="K22" s="320" t="s">
        <v>324</v>
      </c>
      <c r="L22" s="318" t="s">
        <v>356</v>
      </c>
      <c r="M22" s="320" t="s">
        <v>469</v>
      </c>
      <c r="N22" s="286" t="s">
        <v>328</v>
      </c>
      <c r="O22" s="286" t="s">
        <v>347</v>
      </c>
      <c r="P22" s="286" t="s">
        <v>1100</v>
      </c>
      <c r="Q22" s="286" t="s">
        <v>332</v>
      </c>
      <c r="R22" s="286" t="s">
        <v>1103</v>
      </c>
      <c r="S22" s="286" t="s">
        <v>1102</v>
      </c>
    </row>
    <row r="23" spans="2:19" ht="15">
      <c r="B23" s="319" t="s">
        <v>411</v>
      </c>
      <c r="C23" s="286" t="s">
        <v>681</v>
      </c>
      <c r="D23" s="286" t="s">
        <v>682</v>
      </c>
      <c r="E23" s="289" t="s">
        <v>683</v>
      </c>
      <c r="F23" s="286" t="s">
        <v>328</v>
      </c>
      <c r="G23" s="320" t="s">
        <v>1089</v>
      </c>
      <c r="H23" s="317" t="s">
        <v>415</v>
      </c>
      <c r="I23" s="320" t="s">
        <v>313</v>
      </c>
      <c r="J23" s="320" t="s">
        <v>314</v>
      </c>
      <c r="K23" s="320" t="s">
        <v>613</v>
      </c>
      <c r="L23" s="318" t="s">
        <v>356</v>
      </c>
      <c r="M23" s="320" t="s">
        <v>684</v>
      </c>
      <c r="N23" s="286" t="s">
        <v>319</v>
      </c>
      <c r="O23" s="286" t="s">
        <v>904</v>
      </c>
      <c r="P23" s="286" t="s">
        <v>1100</v>
      </c>
      <c r="Q23" s="286" t="s">
        <v>332</v>
      </c>
      <c r="R23" s="286" t="s">
        <v>1103</v>
      </c>
      <c r="S23" s="286" t="s">
        <v>1102</v>
      </c>
    </row>
    <row r="24" spans="2:19" ht="15">
      <c r="B24" s="319" t="s">
        <v>411</v>
      </c>
      <c r="C24" s="286" t="s">
        <v>726</v>
      </c>
      <c r="D24" s="286" t="s">
        <v>727</v>
      </c>
      <c r="E24" s="289" t="s">
        <v>728</v>
      </c>
      <c r="F24" s="286" t="s">
        <v>328</v>
      </c>
      <c r="G24" s="320" t="s">
        <v>1089</v>
      </c>
      <c r="H24" s="317" t="s">
        <v>415</v>
      </c>
      <c r="I24" s="320" t="s">
        <v>313</v>
      </c>
      <c r="J24" s="320" t="s">
        <v>314</v>
      </c>
      <c r="K24" s="320" t="s">
        <v>613</v>
      </c>
      <c r="L24" s="318" t="s">
        <v>356</v>
      </c>
      <c r="M24" s="320" t="s">
        <v>729</v>
      </c>
      <c r="N24" s="286" t="s">
        <v>319</v>
      </c>
      <c r="O24" s="286" t="s">
        <v>904</v>
      </c>
      <c r="P24" s="286" t="s">
        <v>1100</v>
      </c>
      <c r="Q24" s="286" t="s">
        <v>332</v>
      </c>
      <c r="R24" s="286" t="s">
        <v>1103</v>
      </c>
      <c r="S24" s="286" t="s">
        <v>1102</v>
      </c>
    </row>
    <row r="25" spans="2:19" ht="15">
      <c r="B25" s="319" t="s">
        <v>411</v>
      </c>
      <c r="C25" s="286" t="s">
        <v>996</v>
      </c>
      <c r="D25" s="286" t="s">
        <v>997</v>
      </c>
      <c r="E25" s="289" t="s">
        <v>998</v>
      </c>
      <c r="F25" s="286" t="s">
        <v>328</v>
      </c>
      <c r="G25" s="320" t="s">
        <v>1089</v>
      </c>
      <c r="H25" s="317" t="s">
        <v>415</v>
      </c>
      <c r="I25" s="320" t="s">
        <v>313</v>
      </c>
      <c r="J25" s="320" t="s">
        <v>314</v>
      </c>
      <c r="K25" s="320" t="s">
        <v>321</v>
      </c>
      <c r="L25" s="318" t="s">
        <v>356</v>
      </c>
      <c r="M25" s="320" t="s">
        <v>561</v>
      </c>
      <c r="N25" s="286" t="s">
        <v>328</v>
      </c>
      <c r="O25" s="286" t="s">
        <v>329</v>
      </c>
      <c r="P25" s="286" t="s">
        <v>1100</v>
      </c>
      <c r="Q25" s="286" t="s">
        <v>332</v>
      </c>
      <c r="R25" s="286" t="s">
        <v>1103</v>
      </c>
      <c r="S25" s="286" t="s">
        <v>1102</v>
      </c>
    </row>
    <row r="26" spans="2:19" ht="15">
      <c r="B26" s="319" t="s">
        <v>411</v>
      </c>
      <c r="C26" s="286" t="s">
        <v>999</v>
      </c>
      <c r="D26" s="286" t="s">
        <v>1000</v>
      </c>
      <c r="E26" s="289" t="s">
        <v>1001</v>
      </c>
      <c r="F26" s="286" t="s">
        <v>328</v>
      </c>
      <c r="G26" s="320" t="s">
        <v>1089</v>
      </c>
      <c r="H26" s="317" t="s">
        <v>415</v>
      </c>
      <c r="I26" s="320" t="s">
        <v>313</v>
      </c>
      <c r="J26" s="320" t="s">
        <v>314</v>
      </c>
      <c r="K26" s="320" t="s">
        <v>321</v>
      </c>
      <c r="L26" s="318" t="s">
        <v>356</v>
      </c>
      <c r="M26" s="320" t="s">
        <v>601</v>
      </c>
      <c r="N26" s="286" t="s">
        <v>328</v>
      </c>
      <c r="O26" s="286" t="s">
        <v>329</v>
      </c>
      <c r="P26" s="286" t="s">
        <v>1100</v>
      </c>
      <c r="Q26" s="286" t="s">
        <v>332</v>
      </c>
      <c r="R26" s="286" t="s">
        <v>1103</v>
      </c>
      <c r="S26" s="286" t="s">
        <v>1102</v>
      </c>
    </row>
    <row r="27" spans="2:19" ht="15">
      <c r="B27" s="319" t="s">
        <v>411</v>
      </c>
      <c r="C27" s="286" t="s">
        <v>1002</v>
      </c>
      <c r="D27" s="286" t="s">
        <v>1003</v>
      </c>
      <c r="E27" s="289" t="s">
        <v>1004</v>
      </c>
      <c r="F27" s="286" t="s">
        <v>328</v>
      </c>
      <c r="G27" s="320" t="s">
        <v>1089</v>
      </c>
      <c r="H27" s="317" t="s">
        <v>415</v>
      </c>
      <c r="I27" s="320" t="s">
        <v>313</v>
      </c>
      <c r="J27" s="320" t="s">
        <v>314</v>
      </c>
      <c r="K27" s="320" t="s">
        <v>317</v>
      </c>
      <c r="L27" s="318" t="s">
        <v>356</v>
      </c>
      <c r="M27" s="320" t="s">
        <v>468</v>
      </c>
      <c r="N27" s="286" t="s">
        <v>328</v>
      </c>
      <c r="O27" s="286" t="s">
        <v>336</v>
      </c>
      <c r="P27" s="286" t="s">
        <v>1100</v>
      </c>
      <c r="Q27" s="286" t="s">
        <v>332</v>
      </c>
      <c r="R27" s="286" t="s">
        <v>1103</v>
      </c>
      <c r="S27" s="286" t="s">
        <v>1102</v>
      </c>
    </row>
    <row r="28" spans="2:19" ht="15">
      <c r="B28" s="319" t="s">
        <v>411</v>
      </c>
      <c r="C28" s="286" t="s">
        <v>1005</v>
      </c>
      <c r="D28" s="286" t="s">
        <v>1006</v>
      </c>
      <c r="E28" s="289" t="s">
        <v>1007</v>
      </c>
      <c r="F28" s="286" t="s">
        <v>328</v>
      </c>
      <c r="G28" s="320" t="s">
        <v>1089</v>
      </c>
      <c r="H28" s="317" t="s">
        <v>415</v>
      </c>
      <c r="I28" s="320" t="s">
        <v>313</v>
      </c>
      <c r="J28" s="320" t="s">
        <v>314</v>
      </c>
      <c r="K28" s="320" t="s">
        <v>321</v>
      </c>
      <c r="L28" s="318" t="s">
        <v>356</v>
      </c>
      <c r="M28" s="320" t="s">
        <v>581</v>
      </c>
      <c r="N28" s="286" t="s">
        <v>328</v>
      </c>
      <c r="O28" s="286" t="s">
        <v>329</v>
      </c>
      <c r="P28" s="286" t="s">
        <v>1100</v>
      </c>
      <c r="Q28" s="286" t="s">
        <v>332</v>
      </c>
      <c r="R28" s="286" t="s">
        <v>1103</v>
      </c>
      <c r="S28" s="286" t="s">
        <v>1102</v>
      </c>
    </row>
    <row r="29" spans="2:19" ht="15">
      <c r="B29" s="319" t="s">
        <v>411</v>
      </c>
      <c r="C29" s="286" t="s">
        <v>1008</v>
      </c>
      <c r="D29" s="286" t="s">
        <v>1009</v>
      </c>
      <c r="E29" s="289" t="s">
        <v>1010</v>
      </c>
      <c r="F29" s="286" t="s">
        <v>328</v>
      </c>
      <c r="G29" s="320" t="s">
        <v>1089</v>
      </c>
      <c r="H29" s="317" t="s">
        <v>415</v>
      </c>
      <c r="I29" s="320" t="s">
        <v>313</v>
      </c>
      <c r="J29" s="320" t="s">
        <v>314</v>
      </c>
      <c r="K29" s="320" t="s">
        <v>315</v>
      </c>
      <c r="L29" s="318" t="s">
        <v>356</v>
      </c>
      <c r="M29" s="320" t="s">
        <v>585</v>
      </c>
      <c r="N29" s="286" t="s">
        <v>328</v>
      </c>
      <c r="O29" s="286" t="s">
        <v>333</v>
      </c>
      <c r="P29" s="286" t="s">
        <v>1100</v>
      </c>
      <c r="Q29" s="286" t="s">
        <v>332</v>
      </c>
      <c r="R29" s="286" t="s">
        <v>1103</v>
      </c>
      <c r="S29" s="286" t="s">
        <v>1102</v>
      </c>
    </row>
    <row r="30" spans="2:19" ht="15">
      <c r="B30" s="319" t="s">
        <v>411</v>
      </c>
      <c r="C30" s="286" t="s">
        <v>1011</v>
      </c>
      <c r="D30" s="286" t="s">
        <v>1049</v>
      </c>
      <c r="E30" s="289" t="s">
        <v>1063</v>
      </c>
      <c r="F30" s="286" t="s">
        <v>328</v>
      </c>
      <c r="G30" s="320" t="s">
        <v>1089</v>
      </c>
      <c r="H30" s="317" t="s">
        <v>415</v>
      </c>
      <c r="I30" s="320" t="s">
        <v>313</v>
      </c>
      <c r="J30" s="320" t="s">
        <v>314</v>
      </c>
      <c r="K30" s="320" t="s">
        <v>315</v>
      </c>
      <c r="L30" s="318" t="s">
        <v>356</v>
      </c>
      <c r="M30" s="320" t="s">
        <v>573</v>
      </c>
      <c r="N30" s="286" t="s">
        <v>328</v>
      </c>
      <c r="O30" s="286" t="s">
        <v>333</v>
      </c>
      <c r="P30" s="286" t="s">
        <v>1100</v>
      </c>
      <c r="Q30" s="286" t="s">
        <v>332</v>
      </c>
      <c r="R30" s="286" t="s">
        <v>1103</v>
      </c>
      <c r="S30" s="286" t="s">
        <v>1102</v>
      </c>
    </row>
    <row r="31" spans="2:19" ht="15">
      <c r="B31" s="319" t="s">
        <v>411</v>
      </c>
      <c r="C31" s="286" t="s">
        <v>1012</v>
      </c>
      <c r="D31" s="286" t="s">
        <v>1013</v>
      </c>
      <c r="E31" s="289" t="s">
        <v>1014</v>
      </c>
      <c r="F31" s="286" t="s">
        <v>328</v>
      </c>
      <c r="G31" s="320" t="s">
        <v>1089</v>
      </c>
      <c r="H31" s="317" t="s">
        <v>415</v>
      </c>
      <c r="I31" s="320" t="s">
        <v>313</v>
      </c>
      <c r="J31" s="320" t="s">
        <v>314</v>
      </c>
      <c r="K31" s="320" t="s">
        <v>321</v>
      </c>
      <c r="L31" s="318" t="s">
        <v>356</v>
      </c>
      <c r="M31" s="320" t="s">
        <v>589</v>
      </c>
      <c r="N31" s="286" t="s">
        <v>328</v>
      </c>
      <c r="O31" s="286" t="s">
        <v>329</v>
      </c>
      <c r="P31" s="286" t="s">
        <v>1100</v>
      </c>
      <c r="Q31" s="286" t="s">
        <v>332</v>
      </c>
      <c r="R31" s="286" t="s">
        <v>1103</v>
      </c>
      <c r="S31" s="286" t="s">
        <v>1102</v>
      </c>
    </row>
    <row r="32" spans="2:19" ht="15">
      <c r="B32" s="319" t="s">
        <v>411</v>
      </c>
      <c r="C32" s="286" t="s">
        <v>1015</v>
      </c>
      <c r="D32" s="286" t="s">
        <v>1016</v>
      </c>
      <c r="E32" s="289" t="s">
        <v>1017</v>
      </c>
      <c r="F32" s="286" t="s">
        <v>328</v>
      </c>
      <c r="G32" s="320" t="s">
        <v>1089</v>
      </c>
      <c r="H32" s="317" t="s">
        <v>415</v>
      </c>
      <c r="I32" s="320" t="s">
        <v>313</v>
      </c>
      <c r="J32" s="320" t="s">
        <v>314</v>
      </c>
      <c r="K32" s="320" t="s">
        <v>397</v>
      </c>
      <c r="L32" s="318" t="s">
        <v>356</v>
      </c>
      <c r="M32" s="320" t="s">
        <v>609</v>
      </c>
      <c r="N32" s="286" t="s">
        <v>328</v>
      </c>
      <c r="O32" s="286" t="s">
        <v>329</v>
      </c>
      <c r="P32" s="286" t="s">
        <v>1100</v>
      </c>
      <c r="Q32" s="286" t="s">
        <v>332</v>
      </c>
      <c r="R32" s="286" t="s">
        <v>1103</v>
      </c>
      <c r="S32" s="286" t="s">
        <v>1102</v>
      </c>
    </row>
    <row r="33" spans="2:19" ht="15">
      <c r="B33" s="319" t="s">
        <v>411</v>
      </c>
      <c r="C33" s="286" t="s">
        <v>1018</v>
      </c>
      <c r="D33" s="286" t="s">
        <v>1019</v>
      </c>
      <c r="E33" s="289" t="s">
        <v>1020</v>
      </c>
      <c r="F33" s="286" t="s">
        <v>328</v>
      </c>
      <c r="G33" s="320" t="s">
        <v>1089</v>
      </c>
      <c r="H33" s="317" t="s">
        <v>415</v>
      </c>
      <c r="I33" s="320" t="s">
        <v>313</v>
      </c>
      <c r="J33" s="320" t="s">
        <v>314</v>
      </c>
      <c r="K33" s="320" t="s">
        <v>397</v>
      </c>
      <c r="L33" s="318" t="s">
        <v>356</v>
      </c>
      <c r="M33" s="320" t="s">
        <v>605</v>
      </c>
      <c r="N33" s="286" t="s">
        <v>328</v>
      </c>
      <c r="O33" s="286" t="s">
        <v>329</v>
      </c>
      <c r="P33" s="286" t="s">
        <v>1100</v>
      </c>
      <c r="Q33" s="286" t="s">
        <v>332</v>
      </c>
      <c r="R33" s="286" t="s">
        <v>1103</v>
      </c>
      <c r="S33" s="286" t="s">
        <v>1102</v>
      </c>
    </row>
    <row r="34" spans="2:19" ht="15">
      <c r="B34" s="203" t="s">
        <v>136</v>
      </c>
      <c r="C34" s="212">
        <f>COUNTA(Tabla13[RFC])</f>
        <v>18</v>
      </c>
      <c r="E34" s="105"/>
      <c r="F34" s="105"/>
      <c r="G34" s="107"/>
      <c r="H34" s="108"/>
      <c r="I34" s="106"/>
      <c r="J34" s="106"/>
      <c r="K34" s="67" t="s">
        <v>137</v>
      </c>
      <c r="L34" s="75"/>
      <c r="M34" s="202">
        <f>C34</f>
        <v>18</v>
      </c>
      <c r="N34" s="108"/>
      <c r="O34" s="106"/>
      <c r="P34" s="119"/>
      <c r="Q34" s="119"/>
      <c r="R34" s="121"/>
      <c r="S34" s="109"/>
    </row>
    <row r="35" spans="2:19" ht="15">
      <c r="B35" s="110"/>
      <c r="C35" s="102"/>
      <c r="D35" s="101"/>
      <c r="E35" s="102"/>
      <c r="F35" s="102"/>
      <c r="G35" s="103"/>
      <c r="H35" s="104"/>
      <c r="I35" s="101"/>
      <c r="J35" s="101"/>
      <c r="K35" s="101"/>
      <c r="L35" s="101"/>
      <c r="M35" s="101"/>
      <c r="N35" s="104"/>
      <c r="O35" s="101"/>
      <c r="P35" s="42"/>
      <c r="Q35" s="42"/>
      <c r="R35" s="42"/>
      <c r="S35" s="111"/>
    </row>
    <row r="36" spans="2:19" ht="15">
      <c r="B36" s="110"/>
      <c r="C36" s="102"/>
      <c r="D36" s="101"/>
      <c r="E36" s="102"/>
      <c r="F36" s="102"/>
      <c r="G36" s="103"/>
      <c r="H36" s="104"/>
      <c r="I36" s="101"/>
      <c r="J36" s="101"/>
      <c r="K36" s="101"/>
      <c r="L36" s="101"/>
      <c r="M36" s="101"/>
      <c r="N36" s="104"/>
      <c r="O36" s="101"/>
      <c r="P36" s="67"/>
      <c r="Q36" s="67"/>
      <c r="R36" s="67"/>
      <c r="S36" s="122"/>
    </row>
    <row r="37" spans="2:19" ht="15">
      <c r="B37" s="112"/>
      <c r="C37" s="113"/>
      <c r="D37" s="114"/>
      <c r="E37" s="190"/>
      <c r="F37" s="113"/>
      <c r="G37" s="115"/>
      <c r="H37" s="116"/>
      <c r="I37" s="114"/>
      <c r="J37" s="114"/>
      <c r="K37" s="114"/>
      <c r="L37" s="114"/>
      <c r="M37" s="114"/>
      <c r="N37" s="116"/>
      <c r="O37" s="114"/>
      <c r="P37" s="116"/>
      <c r="Q37" s="116"/>
      <c r="R37" s="117"/>
      <c r="S37" s="118"/>
    </row>
    <row r="38" spans="2:19" ht="15">
      <c r="B38" s="40" t="s">
        <v>152</v>
      </c>
      <c r="C38" s="42"/>
      <c r="D38" s="42"/>
      <c r="E38" s="179"/>
      <c r="F38" s="42"/>
      <c r="G38" s="42"/>
      <c r="H38" s="42"/>
      <c r="I38" s="42"/>
      <c r="J38" s="42"/>
      <c r="K38" s="42"/>
      <c r="L38" s="42"/>
      <c r="M38" s="42"/>
      <c r="N38" s="42"/>
      <c r="O38" s="42"/>
      <c r="P38" s="42"/>
      <c r="Q38" s="42"/>
      <c r="R38" s="42"/>
      <c r="S38" s="42"/>
    </row>
    <row r="39" spans="2:19" ht="15">
      <c r="B39" s="42"/>
      <c r="C39" s="42"/>
      <c r="D39" s="42"/>
      <c r="E39" s="179"/>
      <c r="F39" s="42"/>
      <c r="G39" s="42"/>
      <c r="H39" s="42"/>
      <c r="I39" s="42"/>
      <c r="J39" s="42"/>
      <c r="K39" s="42"/>
      <c r="L39" s="42"/>
      <c r="M39" s="42"/>
      <c r="N39" s="42"/>
      <c r="O39" s="42"/>
      <c r="P39" s="42"/>
      <c r="Q39" s="42"/>
      <c r="R39" s="42"/>
      <c r="S39" s="42"/>
    </row>
  </sheetData>
  <mergeCells count="14">
    <mergeCell ref="Q12:Q13"/>
    <mergeCell ref="P12:P13"/>
    <mergeCell ref="R12:R13"/>
    <mergeCell ref="S12:S13"/>
    <mergeCell ref="G12:M12"/>
    <mergeCell ref="N12:N13"/>
    <mergeCell ref="O12:O13"/>
    <mergeCell ref="B9:J9"/>
    <mergeCell ref="A12:A13"/>
    <mergeCell ref="B12:B13"/>
    <mergeCell ref="F12:F13"/>
    <mergeCell ref="C12:C13"/>
    <mergeCell ref="D12:D13"/>
    <mergeCell ref="E12:E13"/>
  </mergeCells>
  <dataValidations count="1">
    <dataValidation allowBlank="1" showInputMessage="1" showErrorMessage="1" sqref="B9:J9 P9:Q9"/>
  </dataValidations>
  <printOptions horizontalCentered="1"/>
  <pageMargins left="0.2362204724409449" right="0.2362204724409449" top="0.15748031496062992" bottom="1.1811023622047245" header="0" footer="0"/>
  <pageSetup fitToHeight="0" orientation="landscape" paperSize="14" scale="60" r:id="rId6"/>
  <headerFooter>
    <oddFooter>&amp;L&amp;G&amp;C&amp;D&amp;R&amp;P de &amp;N</oddFooter>
  </headerFooter>
  <drawing r:id="rId3"/>
  <legacyDrawing r:id="rId4"/>
  <legacyDrawingHF r:id="rId5"/>
  <tableParts>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theme="5" tint="-0.4999699890613556"/>
    <pageSetUpPr fitToPage="1"/>
  </sheetPr>
  <dimension ref="A9:HO34"/>
  <sheetViews>
    <sheetView showGridLines="0" zoomScale="80" zoomScaleNormal="80" zoomScalePageLayoutView="85" workbookViewId="0" topLeftCell="A9">
      <selection pane="topLeft" activeCell="F35" sqref="F35"/>
    </sheetView>
  </sheetViews>
  <sheetFormatPr defaultColWidth="11.424285714285714" defaultRowHeight="15"/>
  <cols>
    <col min="1" max="1" width="2.4285714285714284" customWidth="1"/>
    <col min="2" max="2" width="20.571428571428573" customWidth="1"/>
    <col min="3" max="3" width="18" customWidth="1"/>
    <col min="4" max="4" width="24.428571428571427" customWidth="1"/>
    <col min="5" max="5" width="44.285714285714285" customWidth="1"/>
    <col min="6" max="6" width="13.857142857142858" customWidth="1"/>
    <col min="7" max="7" width="10.571428571428571" customWidth="1"/>
    <col min="8" max="8" width="11.857142857142858" customWidth="1"/>
    <col min="9" max="9" width="10.428571428571429" customWidth="1"/>
    <col min="10" max="10" width="9.285714285714286" customWidth="1"/>
    <col min="11" max="11" width="8" customWidth="1"/>
    <col min="12" max="12" width="12.714285714285714" customWidth="1"/>
    <col min="13" max="13" width="9.714285714285714" customWidth="1"/>
    <col min="14" max="14" width="8.857142857142858" customWidth="1"/>
    <col min="15" max="16" width="11.714285714285714" customWidth="1"/>
    <col min="17" max="17" width="13.285714285714286" customWidth="1"/>
    <col min="227" max="227" width="3.7142857142857144" customWidth="1"/>
    <col min="228" max="228" width="16.714285714285715" customWidth="1"/>
    <col min="229" max="229" width="17.142857142857142" customWidth="1"/>
    <col min="230" max="230" width="22.428571428571427" bestFit="1" customWidth="1"/>
    <col min="231" max="231" width="38.142857142857146" bestFit="1" customWidth="1"/>
    <col min="232" max="232" width="13.428571428571429" customWidth="1"/>
    <col min="233" max="233" width="14.714285714285714" customWidth="1"/>
    <col min="234" max="234" width="12.428571428571429" customWidth="1"/>
    <col min="235" max="235" width="10" customWidth="1"/>
    <col min="236" max="236" width="9.714285714285714" customWidth="1"/>
    <col min="237" max="237" width="10.714285714285714" customWidth="1"/>
    <col min="238" max="238" width="9.142857142857142" customWidth="1"/>
    <col min="239" max="239" width="10.142857142857142" customWidth="1"/>
    <col min="240" max="240" width="9.428571428571429" customWidth="1"/>
    <col min="241" max="242" width="13" customWidth="1"/>
    <col min="243" max="243" width="18.285714285714285" customWidth="1"/>
  </cols>
  <sheetData>
    <row r="1" ht="15" customHeight="1"/>
    <row r="2" ht="15" customHeight="1"/>
    <row r="3" ht="15" customHeight="1"/>
    <row r="4" ht="15" customHeight="1"/>
    <row r="5" ht="15" customHeight="1"/>
    <row r="6" ht="15" customHeight="1"/>
    <row r="7" ht="15" customHeight="1"/>
    <row r="8" ht="15" customHeight="1"/>
    <row r="9" spans="2:17" ht="18.75">
      <c r="B9" s="34" t="s">
        <v>143</v>
      </c>
      <c r="C9" s="35"/>
      <c r="D9" s="35"/>
      <c r="E9" s="35"/>
      <c r="F9" s="35"/>
      <c r="G9" s="35"/>
      <c r="H9" s="35"/>
      <c r="I9" s="35"/>
      <c r="J9" s="35"/>
      <c r="K9" s="35"/>
      <c r="L9" s="35"/>
      <c r="M9" s="35"/>
      <c r="N9" s="35"/>
      <c r="O9" s="35"/>
      <c r="P9" s="35"/>
      <c r="Q9" s="36"/>
    </row>
    <row r="10" spans="2:17" ht="18.75">
      <c r="B10" s="352" t="str">
        <f>'Caratula Resumen'!D22</f>
        <v>Fondo de Aportaciones para la Educación Tecnológica y de Adultos/Colegio Nacional de Educación Profesional Técnica (FAETA/CONALEP)</v>
      </c>
      <c r="C10" s="353"/>
      <c r="D10" s="353"/>
      <c r="E10" s="353"/>
      <c r="F10" s="353"/>
      <c r="G10" s="353"/>
      <c r="H10" s="353"/>
      <c r="I10" s="353"/>
      <c r="J10" s="353"/>
      <c r="K10" s="37"/>
      <c r="L10" s="37"/>
      <c r="M10" s="37"/>
      <c r="N10" s="37"/>
      <c r="O10" s="206"/>
      <c r="P10" s="37" t="str">
        <f>'Caratula Resumen'!D23</f>
        <v>4°. Trimestre</v>
      </c>
      <c r="Q10" s="38"/>
    </row>
    <row r="11" spans="2:17" ht="15">
      <c r="B11" s="30"/>
      <c r="C11" s="31"/>
      <c r="D11" s="31"/>
      <c r="E11" s="31"/>
      <c r="F11" s="31"/>
      <c r="G11" s="31"/>
      <c r="H11" s="31"/>
      <c r="I11" s="31"/>
      <c r="J11" s="31"/>
      <c r="K11" s="31"/>
      <c r="L11" s="31"/>
      <c r="M11" s="31"/>
      <c r="N11" s="31"/>
      <c r="O11" s="31"/>
      <c r="P11" s="31"/>
      <c r="Q11" s="39"/>
    </row>
    <row r="12" spans="2:16" ht="5.1" customHeight="1">
      <c r="B12" s="10"/>
      <c r="C12" s="10"/>
      <c r="D12" s="11"/>
      <c r="E12" s="11"/>
      <c r="F12" s="11"/>
      <c r="G12" s="11"/>
      <c r="H12" s="11"/>
      <c r="I12" s="11"/>
      <c r="J12" s="11"/>
      <c r="K12" s="11"/>
      <c r="L12" s="11"/>
      <c r="M12" s="11"/>
      <c r="N12" s="11"/>
      <c r="O12" s="12"/>
      <c r="P12" s="12"/>
    </row>
    <row r="13" spans="1:223" ht="15" customHeight="1">
      <c r="A13" s="386"/>
      <c r="B13" s="349" t="s">
        <v>0</v>
      </c>
      <c r="C13" s="377" t="s">
        <v>44</v>
      </c>
      <c r="D13" s="377" t="s">
        <v>18</v>
      </c>
      <c r="E13" s="377" t="s">
        <v>59</v>
      </c>
      <c r="F13" s="379" t="s">
        <v>14</v>
      </c>
      <c r="G13" s="377" t="s">
        <v>142</v>
      </c>
      <c r="H13" s="387" t="s">
        <v>61</v>
      </c>
      <c r="I13" s="388"/>
      <c r="J13" s="388"/>
      <c r="K13" s="388"/>
      <c r="L13" s="388"/>
      <c r="M13" s="388"/>
      <c r="N13" s="389"/>
      <c r="O13" s="390" t="s">
        <v>62</v>
      </c>
      <c r="P13" s="391"/>
      <c r="Q13" s="377" t="s">
        <v>63</v>
      </c>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row>
    <row r="14" spans="1:223" ht="69.75" customHeight="1">
      <c r="A14" s="386"/>
      <c r="B14" s="349"/>
      <c r="C14" s="378"/>
      <c r="D14" s="378"/>
      <c r="E14" s="378"/>
      <c r="F14" s="380"/>
      <c r="G14" s="378"/>
      <c r="H14" s="155" t="s">
        <v>33</v>
      </c>
      <c r="I14" s="155" t="s">
        <v>32</v>
      </c>
      <c r="J14" s="155" t="s">
        <v>31</v>
      </c>
      <c r="K14" s="155" t="s">
        <v>30</v>
      </c>
      <c r="L14" s="155" t="s">
        <v>29</v>
      </c>
      <c r="M14" s="157" t="s">
        <v>54</v>
      </c>
      <c r="N14" s="155" t="s">
        <v>55</v>
      </c>
      <c r="O14" s="157" t="s">
        <v>56</v>
      </c>
      <c r="P14" s="157" t="s">
        <v>57</v>
      </c>
      <c r="Q14" s="378"/>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row>
    <row r="15" spans="2:16" ht="6" customHeight="1">
      <c r="B15" s="13"/>
      <c r="C15" s="14"/>
      <c r="D15" s="14"/>
      <c r="E15" s="14"/>
      <c r="F15" s="14"/>
      <c r="G15" s="14"/>
      <c r="H15" s="14"/>
      <c r="I15" s="14"/>
      <c r="J15" s="14"/>
      <c r="K15" s="14"/>
      <c r="L15" s="14"/>
      <c r="M15" s="14"/>
      <c r="N15" s="14"/>
      <c r="O15" s="15"/>
      <c r="P15" s="16"/>
    </row>
    <row r="16" spans="2:17" ht="63.75" hidden="1">
      <c r="B16" s="170" t="s">
        <v>0</v>
      </c>
      <c r="C16" s="170" t="s">
        <v>44</v>
      </c>
      <c r="D16" s="170" t="s">
        <v>18</v>
      </c>
      <c r="E16" s="170" t="s">
        <v>59</v>
      </c>
      <c r="F16" s="170" t="s">
        <v>60</v>
      </c>
      <c r="G16" s="170" t="s">
        <v>142</v>
      </c>
      <c r="H16" s="157" t="s">
        <v>33</v>
      </c>
      <c r="I16" s="157" t="s">
        <v>32</v>
      </c>
      <c r="J16" s="157" t="s">
        <v>31</v>
      </c>
      <c r="K16" s="157" t="s">
        <v>30</v>
      </c>
      <c r="L16" s="157" t="s">
        <v>29</v>
      </c>
      <c r="M16" s="157" t="s">
        <v>54</v>
      </c>
      <c r="N16" s="157" t="s">
        <v>55</v>
      </c>
      <c r="O16" s="157" t="s">
        <v>233</v>
      </c>
      <c r="P16" s="157" t="s">
        <v>234</v>
      </c>
      <c r="Q16" s="170" t="s">
        <v>63</v>
      </c>
    </row>
    <row r="17" spans="2:17" ht="15">
      <c r="B17" s="266"/>
      <c r="C17" s="267"/>
      <c r="D17" s="267"/>
      <c r="E17" s="268"/>
      <c r="F17" s="267"/>
      <c r="G17" s="267"/>
      <c r="H17" s="252"/>
      <c r="I17" s="253"/>
      <c r="J17" s="252"/>
      <c r="K17" s="252"/>
      <c r="L17" s="252"/>
      <c r="M17" s="252"/>
      <c r="N17" s="252"/>
      <c r="O17" s="249"/>
      <c r="P17" s="252"/>
      <c r="Q17" s="269"/>
    </row>
    <row r="18" spans="2:17" ht="15">
      <c r="B18" s="266"/>
      <c r="C18" s="267"/>
      <c r="D18" s="267"/>
      <c r="E18" s="268"/>
      <c r="F18" s="267"/>
      <c r="G18" s="267"/>
      <c r="H18" s="252"/>
      <c r="I18" s="253"/>
      <c r="J18" s="252"/>
      <c r="K18" s="252"/>
      <c r="L18" s="252"/>
      <c r="M18" s="252"/>
      <c r="N18" s="252"/>
      <c r="O18" s="249"/>
      <c r="P18" s="252"/>
      <c r="Q18" s="269"/>
    </row>
    <row r="19" spans="2:17" ht="15">
      <c r="B19" s="266"/>
      <c r="C19" s="267"/>
      <c r="D19" s="267"/>
      <c r="E19" s="268"/>
      <c r="F19" s="267"/>
      <c r="G19" s="267"/>
      <c r="H19" s="252"/>
      <c r="I19" s="253"/>
      <c r="J19" s="252"/>
      <c r="K19" s="252"/>
      <c r="L19" s="252"/>
      <c r="M19" s="252"/>
      <c r="N19" s="252"/>
      <c r="O19" s="249"/>
      <c r="P19" s="252"/>
      <c r="Q19" s="269"/>
    </row>
    <row r="20" spans="2:17" ht="15">
      <c r="B20" s="266"/>
      <c r="C20" s="267"/>
      <c r="D20" s="267"/>
      <c r="E20" s="268"/>
      <c r="F20" s="267"/>
      <c r="G20" s="267"/>
      <c r="H20" s="252"/>
      <c r="I20" s="253"/>
      <c r="J20" s="252"/>
      <c r="K20" s="252"/>
      <c r="L20" s="252"/>
      <c r="M20" s="252"/>
      <c r="N20" s="252"/>
      <c r="O20" s="249"/>
      <c r="P20" s="252"/>
      <c r="Q20" s="269"/>
    </row>
    <row r="21" spans="2:17" ht="15">
      <c r="B21" s="266"/>
      <c r="C21" s="267"/>
      <c r="D21" s="267"/>
      <c r="E21" s="268"/>
      <c r="F21" s="267"/>
      <c r="G21" s="267"/>
      <c r="H21" s="252"/>
      <c r="I21" s="253"/>
      <c r="J21" s="252"/>
      <c r="K21" s="252"/>
      <c r="L21" s="252"/>
      <c r="M21" s="252"/>
      <c r="N21" s="252"/>
      <c r="O21" s="249"/>
      <c r="P21" s="252"/>
      <c r="Q21" s="269"/>
    </row>
    <row r="22" spans="2:17" ht="15">
      <c r="B22" s="266"/>
      <c r="C22" s="267"/>
      <c r="D22" s="267"/>
      <c r="E22" s="268"/>
      <c r="F22" s="267"/>
      <c r="G22" s="267"/>
      <c r="H22" s="252"/>
      <c r="I22" s="253"/>
      <c r="J22" s="252"/>
      <c r="K22" s="252"/>
      <c r="L22" s="252"/>
      <c r="M22" s="252"/>
      <c r="N22" s="252"/>
      <c r="O22" s="249"/>
      <c r="P22" s="252"/>
      <c r="Q22" s="269"/>
    </row>
    <row r="23" spans="2:17" ht="15">
      <c r="B23" s="266"/>
      <c r="C23" s="267"/>
      <c r="D23" s="267"/>
      <c r="E23" s="268"/>
      <c r="F23" s="267"/>
      <c r="G23" s="267"/>
      <c r="H23" s="252"/>
      <c r="I23" s="253"/>
      <c r="J23" s="252"/>
      <c r="K23" s="252"/>
      <c r="L23" s="252"/>
      <c r="M23" s="252"/>
      <c r="N23" s="252"/>
      <c r="O23" s="249"/>
      <c r="P23" s="252"/>
      <c r="Q23" s="269"/>
    </row>
    <row r="24" spans="2:17" ht="15">
      <c r="B24" s="266"/>
      <c r="C24" s="267"/>
      <c r="D24" s="267"/>
      <c r="E24" s="268"/>
      <c r="F24" s="267"/>
      <c r="G24" s="267"/>
      <c r="H24" s="252"/>
      <c r="I24" s="253"/>
      <c r="J24" s="252"/>
      <c r="K24" s="252"/>
      <c r="L24" s="252"/>
      <c r="M24" s="252"/>
      <c r="N24" s="252"/>
      <c r="O24" s="249"/>
      <c r="P24" s="252"/>
      <c r="Q24" s="269"/>
    </row>
    <row r="25" spans="2:17" ht="15">
      <c r="B25" s="266"/>
      <c r="C25" s="267"/>
      <c r="D25" s="267"/>
      <c r="E25" s="268"/>
      <c r="F25" s="267"/>
      <c r="G25" s="267"/>
      <c r="H25" s="252"/>
      <c r="I25" s="253"/>
      <c r="J25" s="252"/>
      <c r="K25" s="252"/>
      <c r="L25" s="252"/>
      <c r="M25" s="252"/>
      <c r="N25" s="252"/>
      <c r="O25" s="249"/>
      <c r="P25" s="252"/>
      <c r="Q25" s="269"/>
    </row>
    <row r="26" spans="2:17" ht="15">
      <c r="B26" s="266"/>
      <c r="C26" s="267"/>
      <c r="D26" s="267"/>
      <c r="E26" s="268"/>
      <c r="F26" s="267"/>
      <c r="G26" s="267"/>
      <c r="H26" s="252"/>
      <c r="I26" s="253"/>
      <c r="J26" s="252"/>
      <c r="K26" s="252"/>
      <c r="L26" s="252"/>
      <c r="M26" s="252"/>
      <c r="N26" s="252"/>
      <c r="O26" s="249"/>
      <c r="P26" s="252"/>
      <c r="Q26" s="269"/>
    </row>
    <row r="27" spans="2:17" ht="15">
      <c r="B27" s="266"/>
      <c r="C27" s="267"/>
      <c r="D27" s="267"/>
      <c r="E27" s="268"/>
      <c r="F27" s="267"/>
      <c r="G27" s="267"/>
      <c r="H27" s="252"/>
      <c r="I27" s="253"/>
      <c r="J27" s="252"/>
      <c r="K27" s="252"/>
      <c r="L27" s="252"/>
      <c r="M27" s="252"/>
      <c r="N27" s="252"/>
      <c r="O27" s="249"/>
      <c r="P27" s="252"/>
      <c r="Q27" s="269"/>
    </row>
    <row r="28" spans="2:17" ht="15">
      <c r="B28" s="76" t="s">
        <v>136</v>
      </c>
      <c r="C28" s="212">
        <v>0</v>
      </c>
      <c r="D28" s="67"/>
      <c r="E28" s="67"/>
      <c r="F28" s="67"/>
      <c r="G28" s="67"/>
      <c r="H28" s="67"/>
      <c r="I28" s="75"/>
      <c r="J28" s="67"/>
      <c r="L28" s="67" t="s">
        <v>137</v>
      </c>
      <c r="M28" s="75"/>
      <c r="N28" s="212">
        <v>0</v>
      </c>
      <c r="O28" s="67"/>
      <c r="P28" s="121"/>
      <c r="Q28" s="77"/>
    </row>
    <row r="29" spans="2:17" ht="15">
      <c r="B29" s="55"/>
      <c r="C29" s="40"/>
      <c r="D29" s="40"/>
      <c r="E29" s="40"/>
      <c r="F29" s="40"/>
      <c r="G29" s="40"/>
      <c r="H29" s="40"/>
      <c r="I29" s="40"/>
      <c r="J29" s="40"/>
      <c r="K29" s="65"/>
      <c r="L29" s="42"/>
      <c r="M29" s="42"/>
      <c r="N29" s="42"/>
      <c r="O29" s="42"/>
      <c r="P29" s="42"/>
      <c r="Q29" s="54"/>
    </row>
    <row r="30" spans="2:17" ht="15">
      <c r="B30" s="55"/>
      <c r="C30" s="40"/>
      <c r="D30" s="40"/>
      <c r="E30" s="40"/>
      <c r="F30" s="40"/>
      <c r="G30" s="40"/>
      <c r="H30" s="40"/>
      <c r="I30" s="40"/>
      <c r="J30" s="40"/>
      <c r="K30" s="65"/>
      <c r="L30" s="42"/>
      <c r="M30" s="42"/>
      <c r="N30" s="351"/>
      <c r="O30" s="351"/>
      <c r="P30" s="42"/>
      <c r="Q30" s="122"/>
    </row>
    <row r="31" spans="2:17" ht="15">
      <c r="B31" s="56"/>
      <c r="C31" s="57"/>
      <c r="D31" s="57"/>
      <c r="E31" s="57"/>
      <c r="F31" s="57"/>
      <c r="G31" s="57"/>
      <c r="H31" s="57"/>
      <c r="I31" s="57"/>
      <c r="J31" s="57"/>
      <c r="K31" s="57"/>
      <c r="L31" s="57"/>
      <c r="M31" s="57"/>
      <c r="N31" s="57"/>
      <c r="O31" s="57"/>
      <c r="P31" s="57"/>
      <c r="Q31" s="58"/>
    </row>
    <row r="32" spans="2:17" ht="15">
      <c r="B32" s="40" t="s">
        <v>152</v>
      </c>
      <c r="C32" s="41"/>
      <c r="D32" s="41"/>
      <c r="E32" s="180"/>
      <c r="F32" s="41"/>
      <c r="G32" s="41"/>
      <c r="H32" s="41"/>
      <c r="I32" s="41"/>
      <c r="J32" s="41"/>
      <c r="K32" s="41"/>
      <c r="L32" s="41"/>
      <c r="M32" s="41"/>
      <c r="N32" s="41"/>
      <c r="O32" s="41"/>
      <c r="P32" s="41"/>
      <c r="Q32" s="41"/>
    </row>
    <row r="33" spans="2:10" ht="15">
      <c r="B33" s="230" t="s">
        <v>241</v>
      </c>
      <c r="C33" s="230"/>
      <c r="D33" s="230"/>
      <c r="E33" s="230"/>
      <c r="F33" s="150"/>
      <c r="G33" s="150"/>
      <c r="H33" s="150"/>
      <c r="I33" s="150"/>
      <c r="J33" s="150"/>
    </row>
    <row r="34" spans="2:4" ht="15">
      <c r="B34" s="44"/>
      <c r="C34" s="41"/>
      <c r="D34" s="41"/>
    </row>
  </sheetData>
  <sheetProtection formatCells="0" formatColumns="0" formatRows="0" insertColumns="0" insertRows="0" insertHyperlinks="0" deleteColumns="0" deleteRows="0"/>
  <mergeCells count="12">
    <mergeCell ref="Q13:Q14"/>
    <mergeCell ref="F13:F14"/>
    <mergeCell ref="E13:E14"/>
    <mergeCell ref="D13:D14"/>
    <mergeCell ref="B10:J10"/>
    <mergeCell ref="N30:O30"/>
    <mergeCell ref="A13:A14"/>
    <mergeCell ref="G13:G14"/>
    <mergeCell ref="H13:N13"/>
    <mergeCell ref="O13:P13"/>
    <mergeCell ref="C13:C14"/>
    <mergeCell ref="B13:B14"/>
  </mergeCells>
  <dataValidations count="1">
    <dataValidation allowBlank="1" showInputMessage="1" showErrorMessage="1" sqref="B10:J10 O10"/>
  </dataValidations>
  <printOptions horizontalCentered="1"/>
  <pageMargins left="0.2362204724409449" right="0.2362204724409449" top="0.15748031496062992" bottom="1.1811023622047245" header="0" footer="0"/>
  <pageSetup fitToHeight="0" orientation="landscape" paperSize="14" scale="55" r:id="rId6"/>
  <headerFooter>
    <oddFooter>&amp;C&amp;D&amp;R&amp;P de &amp;N</oddFooter>
  </headerFooter>
  <drawing r:id="rId3"/>
  <legacyDrawing r:id="rId4"/>
  <legacyDrawingHF r:id="rId5"/>
  <tableParts>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theme="5" tint="-0.24997000396251678"/>
    <pageSetUpPr fitToPage="1"/>
  </sheetPr>
  <dimension ref="A9:IS31"/>
  <sheetViews>
    <sheetView showGridLines="0" zoomScalePageLayoutView="70" workbookViewId="0" topLeftCell="A1"/>
  </sheetViews>
  <sheetFormatPr defaultColWidth="11.424285714285714" defaultRowHeight="15"/>
  <cols>
    <col min="1" max="1" width="3.7142857142857144" customWidth="1"/>
    <col min="2" max="2" width="18.285714285714285" customWidth="1"/>
    <col min="3" max="3" width="15.857142857142858" customWidth="1"/>
    <col min="4" max="4" width="23" customWidth="1"/>
    <col min="5" max="5" width="48.285714285714285" customWidth="1"/>
    <col min="6" max="6" width="29.857142857142858" customWidth="1"/>
    <col min="7" max="7" width="12" customWidth="1"/>
    <col min="8" max="8" width="8" customWidth="1"/>
    <col min="9" max="9" width="9.571428571428571" customWidth="1"/>
    <col min="10" max="10" width="9.142857142857142" customWidth="1"/>
    <col min="11" max="11" width="10.142857142857142" customWidth="1"/>
    <col min="12" max="12" width="9.142857142857142" customWidth="1"/>
    <col min="13" max="13" width="13.142857142857142" customWidth="1"/>
    <col min="14" max="15" width="12.285714285714286" customWidth="1"/>
    <col min="16" max="17" width="15.285714285714286" customWidth="1"/>
    <col min="18" max="18" width="22.285714285714285" customWidth="1"/>
  </cols>
  <sheetData>
    <row r="1" ht="15" customHeight="1"/>
    <row r="2" ht="15" customHeight="1"/>
    <row r="3" ht="15" customHeight="1"/>
    <row r="4" ht="15" customHeight="1"/>
    <row r="5" ht="15" customHeight="1"/>
    <row r="6" ht="15" customHeight="1"/>
    <row r="7" ht="15" customHeight="1"/>
    <row r="8" ht="15" customHeight="1"/>
    <row r="9" spans="2:18" ht="18.75">
      <c r="B9" s="34" t="s">
        <v>146</v>
      </c>
      <c r="C9" s="35"/>
      <c r="D9" s="35"/>
      <c r="E9" s="35"/>
      <c r="F9" s="35"/>
      <c r="G9" s="35"/>
      <c r="H9" s="35"/>
      <c r="I9" s="35"/>
      <c r="J9" s="35"/>
      <c r="K9" s="35"/>
      <c r="L9" s="35"/>
      <c r="M9" s="35"/>
      <c r="N9" s="35"/>
      <c r="O9" s="35"/>
      <c r="P9" s="35"/>
      <c r="Q9" s="35"/>
      <c r="R9" s="36"/>
    </row>
    <row r="10" spans="2:18" ht="18.75">
      <c r="B10" s="352" t="str">
        <f>'Caratula Resumen'!D22</f>
        <v>Fondo de Aportaciones para la Educación Tecnológica y de Adultos/Colegio Nacional de Educación Profesional Técnica (FAETA/CONALEP)</v>
      </c>
      <c r="C10" s="353"/>
      <c r="D10" s="353"/>
      <c r="E10" s="353"/>
      <c r="F10" s="353"/>
      <c r="G10" s="353"/>
      <c r="H10" s="353"/>
      <c r="I10" s="37"/>
      <c r="J10" s="37"/>
      <c r="K10" s="37"/>
      <c r="L10" s="37"/>
      <c r="M10" s="37"/>
      <c r="N10" s="37"/>
      <c r="O10" s="37"/>
      <c r="P10" s="37"/>
      <c r="Q10" s="206"/>
      <c r="R10" s="38" t="str">
        <f>'Caratula Resumen'!D23</f>
        <v>4°. Trimestre</v>
      </c>
    </row>
    <row r="11" spans="2:18" ht="15">
      <c r="B11" s="30"/>
      <c r="C11" s="31"/>
      <c r="D11" s="31"/>
      <c r="E11" s="31"/>
      <c r="F11" s="31"/>
      <c r="G11" s="31"/>
      <c r="H11" s="31"/>
      <c r="I11" s="31"/>
      <c r="J11" s="31"/>
      <c r="K11" s="31"/>
      <c r="L11" s="31"/>
      <c r="M11" s="31"/>
      <c r="N11" s="31"/>
      <c r="O11" s="31"/>
      <c r="P11" s="31"/>
      <c r="Q11" s="31"/>
      <c r="R11" s="39"/>
    </row>
    <row r="12" spans="2:16" ht="5.1" customHeight="1">
      <c r="B12" s="10"/>
      <c r="C12" s="10"/>
      <c r="D12" s="11"/>
      <c r="E12" s="11"/>
      <c r="F12" s="11"/>
      <c r="G12" s="11"/>
      <c r="H12" s="11"/>
      <c r="I12" s="11"/>
      <c r="J12" s="11"/>
      <c r="K12" s="11"/>
      <c r="L12" s="11"/>
      <c r="M12" s="11"/>
      <c r="N12" s="12"/>
      <c r="O12" s="12"/>
      <c r="P12" s="12"/>
    </row>
    <row r="13" spans="1:253" ht="15" customHeight="1">
      <c r="A13" s="13"/>
      <c r="B13" s="349" t="s">
        <v>0</v>
      </c>
      <c r="C13" s="383" t="s">
        <v>44</v>
      </c>
      <c r="D13" s="383" t="s">
        <v>18</v>
      </c>
      <c r="E13" s="383" t="s">
        <v>59</v>
      </c>
      <c r="F13" s="349" t="s">
        <v>45</v>
      </c>
      <c r="G13" s="384" t="s">
        <v>36</v>
      </c>
      <c r="H13" s="384"/>
      <c r="I13" s="384"/>
      <c r="J13" s="384"/>
      <c r="K13" s="384"/>
      <c r="L13" s="384"/>
      <c r="M13" s="384"/>
      <c r="N13" s="383" t="s">
        <v>65</v>
      </c>
      <c r="O13" s="383"/>
      <c r="P13" s="383" t="s">
        <v>144</v>
      </c>
      <c r="Q13" s="383" t="s">
        <v>145</v>
      </c>
      <c r="R13" s="349" t="s">
        <v>47</v>
      </c>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row>
    <row r="14" spans="1:253" ht="90.75" customHeight="1">
      <c r="A14" s="13"/>
      <c r="B14" s="349"/>
      <c r="C14" s="383"/>
      <c r="D14" s="383"/>
      <c r="E14" s="383"/>
      <c r="F14" s="349"/>
      <c r="G14" s="155" t="s">
        <v>33</v>
      </c>
      <c r="H14" s="155" t="s">
        <v>32</v>
      </c>
      <c r="I14" s="155" t="s">
        <v>31</v>
      </c>
      <c r="J14" s="155" t="s">
        <v>30</v>
      </c>
      <c r="K14" s="155" t="s">
        <v>29</v>
      </c>
      <c r="L14" s="157" t="s">
        <v>54</v>
      </c>
      <c r="M14" s="155" t="s">
        <v>55</v>
      </c>
      <c r="N14" s="50" t="s">
        <v>56</v>
      </c>
      <c r="O14" s="157" t="s">
        <v>57</v>
      </c>
      <c r="P14" s="383"/>
      <c r="Q14" s="383"/>
      <c r="R14" s="349"/>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row>
    <row r="15" spans="2:16" ht="5.1" customHeight="1">
      <c r="B15" s="13"/>
      <c r="C15" s="14"/>
      <c r="D15" s="14"/>
      <c r="E15" s="14"/>
      <c r="F15" s="14"/>
      <c r="G15" s="14"/>
      <c r="H15" s="14"/>
      <c r="I15" s="14"/>
      <c r="J15" s="14"/>
      <c r="K15" s="14"/>
      <c r="L15" s="14"/>
      <c r="M15" s="14"/>
      <c r="N15" s="15"/>
      <c r="O15" s="16"/>
      <c r="P15" s="16"/>
    </row>
    <row r="16" spans="2:18" ht="76.5" hidden="1">
      <c r="B16" s="170" t="s">
        <v>0</v>
      </c>
      <c r="C16" s="170" t="s">
        <v>44</v>
      </c>
      <c r="D16" s="170" t="s">
        <v>18</v>
      </c>
      <c r="E16" s="170" t="s">
        <v>59</v>
      </c>
      <c r="F16" s="170" t="s">
        <v>45</v>
      </c>
      <c r="G16" s="157" t="s">
        <v>33</v>
      </c>
      <c r="H16" s="157" t="s">
        <v>32</v>
      </c>
      <c r="I16" s="157" t="s">
        <v>31</v>
      </c>
      <c r="J16" s="157" t="s">
        <v>30</v>
      </c>
      <c r="K16" s="157" t="s">
        <v>29</v>
      </c>
      <c r="L16" s="157" t="s">
        <v>54</v>
      </c>
      <c r="M16" s="157" t="s">
        <v>55</v>
      </c>
      <c r="N16" s="157" t="s">
        <v>213</v>
      </c>
      <c r="O16" s="157" t="s">
        <v>214</v>
      </c>
      <c r="P16" s="170" t="s">
        <v>144</v>
      </c>
      <c r="Q16" s="170" t="s">
        <v>145</v>
      </c>
      <c r="R16" s="170" t="s">
        <v>47</v>
      </c>
    </row>
    <row r="17" spans="2:18" ht="15">
      <c r="B17" s="270"/>
      <c r="C17" s="246"/>
      <c r="D17" s="246"/>
      <c r="E17" s="246"/>
      <c r="F17" s="246"/>
      <c r="G17" s="252"/>
      <c r="H17" s="253"/>
      <c r="I17" s="252"/>
      <c r="J17" s="252"/>
      <c r="K17" s="267"/>
      <c r="L17" s="254"/>
      <c r="M17" s="252"/>
      <c r="N17" s="247"/>
      <c r="O17" s="247"/>
      <c r="P17" s="271"/>
      <c r="Q17" s="246"/>
      <c r="R17" s="246"/>
    </row>
    <row r="18" spans="2:18" ht="15">
      <c r="B18" s="270"/>
      <c r="C18" s="246"/>
      <c r="D18" s="246"/>
      <c r="E18" s="246"/>
      <c r="F18" s="246"/>
      <c r="G18" s="252"/>
      <c r="H18" s="253"/>
      <c r="I18" s="252"/>
      <c r="J18" s="252"/>
      <c r="K18" s="267"/>
      <c r="L18" s="254"/>
      <c r="M18" s="252"/>
      <c r="N18" s="247"/>
      <c r="O18" s="247"/>
      <c r="P18" s="271"/>
      <c r="Q18" s="246"/>
      <c r="R18" s="246"/>
    </row>
    <row r="19" spans="2:18" ht="15">
      <c r="B19" s="270"/>
      <c r="C19" s="246"/>
      <c r="D19" s="246"/>
      <c r="E19" s="246"/>
      <c r="F19" s="246"/>
      <c r="G19" s="252"/>
      <c r="H19" s="253"/>
      <c r="I19" s="252"/>
      <c r="J19" s="252"/>
      <c r="K19" s="267"/>
      <c r="L19" s="254"/>
      <c r="M19" s="252"/>
      <c r="N19" s="247"/>
      <c r="O19" s="247"/>
      <c r="P19" s="271"/>
      <c r="Q19" s="246"/>
      <c r="R19" s="246"/>
    </row>
    <row r="20" spans="2:18" ht="15">
      <c r="B20" s="270"/>
      <c r="C20" s="246"/>
      <c r="D20" s="246"/>
      <c r="E20" s="246"/>
      <c r="F20" s="246"/>
      <c r="G20" s="252"/>
      <c r="H20" s="253"/>
      <c r="I20" s="252"/>
      <c r="J20" s="252"/>
      <c r="K20" s="267"/>
      <c r="L20" s="254"/>
      <c r="M20" s="252"/>
      <c r="N20" s="247"/>
      <c r="O20" s="247"/>
      <c r="P20" s="271"/>
      <c r="Q20" s="246"/>
      <c r="R20" s="246"/>
    </row>
    <row r="21" spans="2:18" ht="15">
      <c r="B21" s="270"/>
      <c r="C21" s="246"/>
      <c r="D21" s="246"/>
      <c r="E21" s="246"/>
      <c r="F21" s="246"/>
      <c r="G21" s="252"/>
      <c r="H21" s="253"/>
      <c r="I21" s="252"/>
      <c r="J21" s="252"/>
      <c r="K21" s="267"/>
      <c r="L21" s="254"/>
      <c r="M21" s="252"/>
      <c r="N21" s="247"/>
      <c r="O21" s="247"/>
      <c r="P21" s="271"/>
      <c r="Q21" s="246"/>
      <c r="R21" s="246"/>
    </row>
    <row r="22" spans="2:18" ht="15">
      <c r="B22" s="270"/>
      <c r="C22" s="246"/>
      <c r="D22" s="246"/>
      <c r="E22" s="246"/>
      <c r="F22" s="246"/>
      <c r="G22" s="252"/>
      <c r="H22" s="253"/>
      <c r="I22" s="252"/>
      <c r="J22" s="252"/>
      <c r="K22" s="267"/>
      <c r="L22" s="254"/>
      <c r="M22" s="252"/>
      <c r="N22" s="247"/>
      <c r="O22" s="247"/>
      <c r="P22" s="271"/>
      <c r="Q22" s="246"/>
      <c r="R22" s="246"/>
    </row>
    <row r="23" spans="2:18" ht="15">
      <c r="B23" s="270"/>
      <c r="C23" s="246"/>
      <c r="D23" s="246"/>
      <c r="E23" s="246"/>
      <c r="F23" s="246"/>
      <c r="G23" s="252"/>
      <c r="H23" s="253"/>
      <c r="I23" s="252"/>
      <c r="J23" s="252"/>
      <c r="K23" s="267"/>
      <c r="L23" s="254"/>
      <c r="M23" s="252"/>
      <c r="N23" s="247"/>
      <c r="O23" s="247"/>
      <c r="P23" s="271"/>
      <c r="Q23" s="246"/>
      <c r="R23" s="246"/>
    </row>
    <row r="24" spans="2:18" ht="15">
      <c r="B24" s="264"/>
      <c r="C24" s="225"/>
      <c r="D24" s="225"/>
      <c r="E24" s="225"/>
      <c r="F24" s="225"/>
      <c r="G24" s="197"/>
      <c r="H24" s="198"/>
      <c r="I24" s="197"/>
      <c r="J24" s="197"/>
      <c r="K24" s="196"/>
      <c r="L24" s="199"/>
      <c r="M24" s="197"/>
      <c r="N24" s="224"/>
      <c r="O24" s="224"/>
      <c r="P24" s="265"/>
      <c r="Q24" s="225"/>
      <c r="R24" s="225"/>
    </row>
    <row r="25" spans="2:18" ht="15">
      <c r="B25" s="203" t="s">
        <v>136</v>
      </c>
      <c r="C25" s="212"/>
      <c r="D25" s="67"/>
      <c r="E25" s="67"/>
      <c r="F25" s="67"/>
      <c r="G25" s="67"/>
      <c r="H25" s="67"/>
      <c r="I25" s="75"/>
      <c r="J25" s="67"/>
      <c r="K25" s="67" t="s">
        <v>137</v>
      </c>
      <c r="L25" s="75"/>
      <c r="M25" s="212">
        <v>2</v>
      </c>
      <c r="N25" s="351" t="s">
        <v>195</v>
      </c>
      <c r="O25" s="351"/>
      <c r="P25" s="84">
        <f>SUBTOTAL(109,Tabla5[Percepciones pagadas con Presupuesto Federal en el  Periodo reportado*])</f>
        <v>0</v>
      </c>
      <c r="Q25" s="75"/>
      <c r="R25" s="123"/>
    </row>
    <row r="26" spans="2:18" ht="15">
      <c r="B26" s="55"/>
      <c r="C26" s="40"/>
      <c r="D26" s="40"/>
      <c r="E26" s="40"/>
      <c r="F26" s="40"/>
      <c r="G26" s="40"/>
      <c r="H26" s="40"/>
      <c r="I26" s="40"/>
      <c r="J26" s="40"/>
      <c r="K26" s="65"/>
      <c r="L26" s="42"/>
      <c r="M26" s="42"/>
      <c r="N26" s="42"/>
      <c r="O26" s="42"/>
      <c r="P26" s="42"/>
      <c r="Q26" s="42"/>
      <c r="R26" s="78"/>
    </row>
    <row r="27" spans="2:18" ht="15">
      <c r="B27" s="55"/>
      <c r="C27" s="40"/>
      <c r="D27" s="40"/>
      <c r="E27" s="40"/>
      <c r="F27" s="40"/>
      <c r="G27" s="40"/>
      <c r="H27" s="40"/>
      <c r="I27" s="40"/>
      <c r="J27" s="40"/>
      <c r="K27" s="65"/>
      <c r="L27" s="42"/>
      <c r="M27" s="42"/>
      <c r="N27" s="351" t="s">
        <v>196</v>
      </c>
      <c r="O27" s="351"/>
      <c r="P27" s="42"/>
      <c r="Q27" s="201">
        <f>SUM(Tabla5[Percepciones pagadas con Presupuesto de otra Fuente en el  Periodo reportado*])</f>
        <v>0</v>
      </c>
      <c r="R27" s="78"/>
    </row>
    <row r="28" spans="2:18" ht="15">
      <c r="B28" s="56"/>
      <c r="C28" s="57"/>
      <c r="D28" s="57"/>
      <c r="E28" s="57"/>
      <c r="F28" s="57"/>
      <c r="G28" s="57"/>
      <c r="H28" s="57"/>
      <c r="I28" s="57"/>
      <c r="J28" s="57"/>
      <c r="K28" s="57"/>
      <c r="L28" s="57"/>
      <c r="M28" s="57"/>
      <c r="N28" s="57"/>
      <c r="O28" s="57"/>
      <c r="P28" s="57"/>
      <c r="Q28" s="57"/>
      <c r="R28" s="124"/>
    </row>
    <row r="29" spans="2:17" ht="15">
      <c r="B29" s="40" t="s">
        <v>307</v>
      </c>
      <c r="C29" s="19"/>
      <c r="D29" s="19"/>
      <c r="E29" s="19"/>
      <c r="F29" s="42"/>
      <c r="G29" s="42"/>
      <c r="H29" s="42"/>
      <c r="I29" s="42"/>
      <c r="J29" s="42"/>
      <c r="K29" s="42"/>
      <c r="L29" s="42"/>
      <c r="M29" s="42"/>
      <c r="N29" s="42"/>
      <c r="O29" s="42"/>
      <c r="P29" s="42"/>
      <c r="Q29" s="42"/>
    </row>
    <row r="30" spans="2:18" ht="15">
      <c r="B30" s="40" t="s">
        <v>152</v>
      </c>
      <c r="C30" s="41"/>
      <c r="D30" s="41"/>
      <c r="E30" s="179"/>
      <c r="F30" s="41"/>
      <c r="G30" s="41"/>
      <c r="H30" s="41"/>
      <c r="I30" s="41"/>
      <c r="J30" s="41"/>
      <c r="K30" s="41"/>
      <c r="L30" s="41"/>
      <c r="M30" s="41"/>
      <c r="N30" s="41"/>
      <c r="O30" s="41"/>
      <c r="P30" s="41"/>
      <c r="Q30" s="41"/>
      <c r="R30" s="41"/>
    </row>
    <row r="31" spans="2:18" ht="15">
      <c r="B31" s="41"/>
      <c r="C31" s="41"/>
      <c r="D31" s="41"/>
      <c r="E31" s="41"/>
      <c r="F31" s="41"/>
      <c r="G31" s="41"/>
      <c r="H31" s="41"/>
      <c r="I31" s="41"/>
      <c r="J31" s="41"/>
      <c r="K31" s="41"/>
      <c r="L31" s="41"/>
      <c r="M31" s="41"/>
      <c r="N31" s="41"/>
      <c r="O31" s="41"/>
      <c r="P31" s="41"/>
      <c r="Q31" s="41"/>
      <c r="R31" s="41"/>
    </row>
  </sheetData>
  <mergeCells count="13">
    <mergeCell ref="N25:O25"/>
    <mergeCell ref="B10:H10"/>
    <mergeCell ref="N27:O27"/>
    <mergeCell ref="R13:R14"/>
    <mergeCell ref="B13:B14"/>
    <mergeCell ref="C13:C14"/>
    <mergeCell ref="D13:D14"/>
    <mergeCell ref="E13:E14"/>
    <mergeCell ref="F13:F14"/>
    <mergeCell ref="G13:M13"/>
    <mergeCell ref="N13:O13"/>
    <mergeCell ref="P13:P14"/>
    <mergeCell ref="Q13:Q14"/>
  </mergeCells>
  <dataValidations count="1">
    <dataValidation allowBlank="1" showInputMessage="1" showErrorMessage="1" sqref="B10:H10 Q10"/>
  </dataValidations>
  <printOptions horizontalCentered="1"/>
  <pageMargins left="0.2362204724409449" right="0.2362204724409449" top="0.15748031496062992" bottom="1.1811023622047245" header="0" footer="0"/>
  <pageSetup fitToHeight="0" orientation="landscape" paperSize="14" scale="55" r:id="rId6"/>
  <headerFooter>
    <oddFooter>&amp;C&amp;D&amp;R&amp;P de &amp;N</oddFooter>
  </headerFooter>
  <drawing r:id="rId3"/>
  <legacyDrawing r:id="rId4"/>
  <legacyDrawingHF r:id="rId5"/>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19</vt:i4>
      </vt:variant>
    </vt:vector>
  </HeadingPairs>
  <TitlesOfParts>
    <vt:vector size="19" baseType="lpstr">
      <vt:lpstr>Caratula Resumen</vt:lpstr>
      <vt:lpstr>A Y  II D3</vt:lpstr>
      <vt:lpstr>A Y II D4</vt:lpstr>
      <vt:lpstr>B)</vt:lpstr>
      <vt:lpstr>II B) Y 1</vt:lpstr>
      <vt:lpstr>II C y 1_</vt:lpstr>
      <vt:lpstr>II D) 2</vt:lpstr>
      <vt:lpstr>II D) 4</vt:lpstr>
      <vt:lpstr>II D) 4 A</vt:lpstr>
      <vt:lpstr>II D) 6</vt:lpstr>
      <vt:lpstr>II D) 7 1</vt:lpstr>
      <vt:lpstr>II D) 7 2 </vt:lpstr>
      <vt:lpstr>II D) 7 3</vt:lpstr>
      <vt:lpstr>E)</vt:lpstr>
      <vt:lpstr>F) 1</vt:lpstr>
      <vt:lpstr>F) 2</vt:lpstr>
      <vt:lpstr>G)</vt:lpstr>
      <vt:lpstr>H)</vt:lpstr>
      <vt:lpstr>Listas</vt:lpstr>
    </vt:vector>
  </TitlesOfParts>
  <Template/>
  <Manager/>
  <Company>Toshiba</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Zoraida Gizeh Medina Cardona</cp:lastModifiedBy>
  <cp:lastPrinted>2019-01-15T15:27:06Z</cp:lastPrinted>
  <dcterms:created xsi:type="dcterms:W3CDTF">2013-02-12T18:26:48Z</dcterms:created>
  <dcterms:modified xsi:type="dcterms:W3CDTF">2023-03-06T20:30:23Z</dcterms:modified>
  <cp:category/>
</cp:coreProperties>
</file>