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drawings/drawing9.xml" ContentType="application/vnd.openxmlformats-officedocument.drawing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9.xml" ContentType="application/vnd.openxmlformats-officedocument.spreadsheetml.table+xml"/>
  <Override PartName="/xl/drawings/drawing11.xml" ContentType="application/vnd.openxmlformats-officedocument.drawing+xml"/>
  <Override PartName="/xl/tables/table10.xml" ContentType="application/vnd.openxmlformats-officedocument.spreadsheetml.table+xml"/>
  <Override PartName="/xl/drawings/drawing12.xml" ContentType="application/vnd.openxmlformats-officedocument.drawing+xml"/>
  <Override PartName="/xl/tables/table11.xml" ContentType="application/vnd.openxmlformats-officedocument.spreadsheetml.table+xml"/>
  <Override PartName="/xl/drawings/drawing13.xml" ContentType="application/vnd.openxmlformats-officedocument.drawing+xml"/>
  <Override PartName="/xl/tables/table12.xml" ContentType="application/vnd.openxmlformats-officedocument.spreadsheetml.table+xml"/>
  <Override PartName="/xl/drawings/drawing14.xml" ContentType="application/vnd.openxmlformats-officedocument.drawing+xml"/>
  <Override PartName="/xl/tables/table13.xml" ContentType="application/vnd.openxmlformats-officedocument.spreadsheetml.table+xml"/>
  <Override PartName="/xl/drawings/drawing15.xml" ContentType="application/vnd.openxmlformats-officedocument.drawing+xml"/>
  <Override PartName="/xl/tables/table14.xml" ContentType="application/vnd.openxmlformats-officedocument.spreadsheetml.table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tables/table15.xml" ContentType="application/vnd.openxmlformats-officedocument.spreadsheetml.table+xml"/>
  <Override PartName="/xl/drawings/drawing17.xml" ContentType="application/vnd.openxmlformats-officedocument.drawing+xml"/>
  <Override PartName="/xl/tables/table16.xml" ContentType="application/vnd.openxmlformats-officedocument.spreadsheetml.table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/>
  <mc:AlternateContent xmlns:mc="http://schemas.openxmlformats.org/markup-compatibility/2006">
    <mc:Choice Requires="x15">
      <x15ac:absPath xmlns:x15ac="http://schemas.microsoft.com/office/spreadsheetml/2010/11/ac" url="D:\2020\CONAC\Tercer trimestre\CONAC\"/>
    </mc:Choice>
  </mc:AlternateContent>
  <xr:revisionPtr revIDLastSave="0" documentId="13_ncr:1_{6405AA2F-59E3-405A-B1D5-AF7F8036AACD}" xr6:coauthVersionLast="45" xr6:coauthVersionMax="45" xr10:uidLastSave="{00000000-0000-0000-0000-000000000000}"/>
  <bookViews>
    <workbookView xWindow="-120" yWindow="420" windowWidth="20730" windowHeight="10620" tabRatio="842" activeTab="5" xr2:uid="{00000000-000D-0000-FFFF-FFFF00000000}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5" r:id="rId5"/>
    <sheet name="II C y 1_" sheetId="6" r:id="rId6"/>
    <sheet name="II D) 2" sheetId="7" r:id="rId7"/>
    <sheet name="II D) 4 " sheetId="9" r:id="rId8"/>
    <sheet name="II D) 4-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22" r:id="rId18"/>
    <sheet name="Listas" sheetId="20" state="hidden" r:id="rId19"/>
  </sheets>
  <definedNames>
    <definedName name="_xlnm._FilterDatabase" localSheetId="4" hidden="1">'II B) Y 1'!$A$14:$Z$14</definedName>
    <definedName name="Elige_el_Periodo…">Listas!$B$11:$B$15</definedName>
    <definedName name="OLE_LINK1" localSheetId="5">'II C y 1_'!$G$182</definedName>
    <definedName name="_xlnm.Print_Titles" localSheetId="4">'II B) Y 1'!$1:$13</definedName>
    <definedName name="_xlnm.Print_Titles" localSheetId="5">'II C y 1_'!$1:$12</definedName>
    <definedName name="_xlnm.Print_Titles" localSheetId="12">'II D) 7 3'!$1:$11</definedName>
  </definedNames>
  <calcPr calcId="181029"/>
</workbook>
</file>

<file path=xl/calcChain.xml><?xml version="1.0" encoding="utf-8"?>
<calcChain xmlns="http://schemas.openxmlformats.org/spreadsheetml/2006/main">
  <c r="B79" i="22" l="1"/>
  <c r="B73" i="22"/>
  <c r="B70" i="22"/>
  <c r="B35" i="18" l="1"/>
  <c r="B29" i="18"/>
  <c r="B26" i="18"/>
  <c r="B33" i="17"/>
  <c r="B27" i="17"/>
  <c r="B24" i="17"/>
  <c r="B34" i="16"/>
  <c r="B28" i="16"/>
  <c r="B25" i="16"/>
  <c r="B35" i="15"/>
  <c r="B29" i="15"/>
  <c r="B26" i="15"/>
  <c r="B84" i="14"/>
  <c r="B78" i="14"/>
  <c r="B75" i="14"/>
  <c r="B54" i="13"/>
  <c r="B48" i="13"/>
  <c r="B45" i="13"/>
  <c r="B53" i="12"/>
  <c r="B47" i="12"/>
  <c r="B44" i="12"/>
  <c r="B35" i="11"/>
  <c r="B29" i="11"/>
  <c r="B26" i="11"/>
  <c r="B36" i="10"/>
  <c r="B30" i="10"/>
  <c r="B27" i="10"/>
  <c r="B37" i="9"/>
  <c r="B31" i="9"/>
  <c r="B28" i="9"/>
  <c r="B35" i="7"/>
  <c r="B29" i="7"/>
  <c r="B26" i="7"/>
  <c r="B192" i="6"/>
  <c r="B186" i="6"/>
  <c r="B183" i="6"/>
  <c r="B192" i="5"/>
  <c r="B186" i="5"/>
  <c r="B183" i="5"/>
  <c r="B45" i="4"/>
  <c r="B39" i="4"/>
  <c r="B36" i="4"/>
  <c r="B38" i="3"/>
  <c r="B32" i="3"/>
  <c r="B29" i="3"/>
  <c r="B37" i="2"/>
  <c r="B31" i="2"/>
  <c r="B28" i="2"/>
  <c r="R7" i="12" l="1"/>
  <c r="X8" i="2"/>
  <c r="P23" i="3"/>
  <c r="R25" i="1" s="1"/>
  <c r="M21" i="3"/>
  <c r="C21" i="3"/>
  <c r="H40" i="1" l="1"/>
  <c r="C20" i="2"/>
  <c r="C175" i="5"/>
  <c r="N40" i="13" l="1"/>
  <c r="M39" i="13"/>
  <c r="L38" i="13"/>
  <c r="H35" i="1" l="1"/>
  <c r="H39" i="1"/>
  <c r="H38" i="1"/>
  <c r="H37" i="1"/>
  <c r="H36" i="1"/>
  <c r="H34" i="1"/>
  <c r="H33" i="1"/>
  <c r="H32" i="1"/>
  <c r="H31" i="1"/>
  <c r="H30" i="1"/>
  <c r="H26" i="1"/>
  <c r="H25" i="1"/>
  <c r="H24" i="1"/>
  <c r="H27" i="1"/>
  <c r="N27" i="1" s="1"/>
  <c r="L27" i="1" l="1"/>
  <c r="S38" i="12"/>
  <c r="O39" i="12"/>
  <c r="O38" i="12"/>
  <c r="C19" i="7" l="1"/>
  <c r="V177" i="6"/>
  <c r="R28" i="1" s="1"/>
  <c r="R27" i="1" s="1"/>
  <c r="U175" i="6"/>
  <c r="P28" i="1" s="1"/>
  <c r="P27" i="1" s="1"/>
  <c r="D175" i="6"/>
  <c r="P175" i="6" s="1"/>
  <c r="H28" i="1" s="1"/>
  <c r="Y175" i="5"/>
  <c r="N28" i="1" l="1"/>
  <c r="L28" i="1"/>
  <c r="M19" i="7"/>
  <c r="H29" i="1"/>
  <c r="P21" i="3"/>
  <c r="P25" i="1" s="1"/>
  <c r="L29" i="1" l="1"/>
  <c r="N2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SEP</author>
  </authors>
  <commentList>
    <comment ref="R1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<sst xmlns="http://schemas.openxmlformats.org/spreadsheetml/2006/main" count="9038" uniqueCount="1262">
  <si>
    <t>FORMATOS ENTREGADOS PARA DAR CUMPLIMIENTO AL ARTICULO 73 DE "LA LEY GENERAL DE CONTABILIDAD GUBERNAMENTAL"</t>
  </si>
  <si>
    <t>Entidad Federativa :</t>
  </si>
  <si>
    <t>Fondo :</t>
  </si>
  <si>
    <t>Periodo :</t>
  </si>
  <si>
    <t xml:space="preserve">TOTAL REGISTROS </t>
  </si>
  <si>
    <t>Num. de Paginas</t>
  </si>
  <si>
    <t>TOTAL PERSONAS</t>
  </si>
  <si>
    <t>TOTAL PLAZAS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</si>
  <si>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</si>
  <si>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</si>
  <si>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</si>
  <si>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</si>
  <si>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</si>
  <si>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</si>
  <si>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</si>
  <si>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</si>
  <si>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</si>
  <si>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</si>
  <si>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</si>
  <si>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</si>
  <si>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</si>
  <si>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</si>
  <si>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II D) 4</t>
  </si>
  <si>
    <t>Trabajadores Jubilados en el Periodo</t>
  </si>
  <si>
    <t>II D) 4 A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</si>
  <si>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</si>
  <si>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</si>
  <si>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</si>
  <si>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</si>
  <si>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</si>
  <si>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</si>
  <si>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</si>
  <si>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</si>
  <si>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</si>
  <si>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</si>
  <si>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</si>
  <si>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</si>
  <si>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</si>
  <si>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</si>
  <si>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</si>
  <si>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</si>
  <si>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</si>
  <si>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</si>
  <si>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</si>
  <si>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</si>
  <si>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Fecha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</si>
  <si>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</si>
  <si>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</si>
  <si>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</si>
  <si>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</si>
  <si>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</si>
  <si>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</si>
  <si>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</si>
  <si>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</si>
  <si>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</si>
  <si>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</si>
  <si>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</si>
  <si>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</si>
  <si>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</si>
  <si>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</si>
  <si>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</si>
  <si>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</si>
  <si>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</si>
  <si>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</si>
  <si>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</si>
  <si>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</si>
  <si>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</si>
  <si>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</si>
  <si>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</si>
  <si>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</si>
  <si>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</si>
  <si>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</si>
  <si>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</si>
  <si>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</si>
  <si>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>Fecha Comisión
Inicio</t>
  </si>
  <si>
    <t>Fecha Comisión
Conclusión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</si>
  <si>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</si>
  <si>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</si>
  <si>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</si>
  <si>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</si>
  <si>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</si>
  <si>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</si>
  <si>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</si>
  <si>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</si>
  <si>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</si>
  <si>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</si>
  <si>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</si>
  <si>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</si>
  <si>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</si>
  <si>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Periodo Licencia
Inicio</t>
  </si>
  <si>
    <t>Periodo Licencia
Conclusión</t>
  </si>
  <si>
    <t>Licencia
Clave</t>
  </si>
  <si>
    <t>Licencia
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</si>
  <si>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</si>
  <si>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</si>
  <si>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</si>
  <si>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</si>
  <si>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</si>
  <si>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</si>
  <si>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</si>
  <si>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</si>
  <si>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</si>
  <si>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</si>
  <si>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</si>
  <si>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</si>
  <si>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</si>
  <si>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Periodo pagado
Desde</t>
  </si>
  <si>
    <t>Periodo pagado
Hasta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</si>
  <si>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</si>
  <si>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</si>
  <si>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</si>
  <si>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</si>
  <si>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</si>
  <si>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</si>
  <si>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</si>
  <si>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</si>
  <si>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</si>
  <si>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</si>
  <si>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</si>
  <si>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</si>
  <si>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</si>
  <si>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</si>
  <si>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</si>
  <si>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</si>
  <si>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</si>
  <si>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</si>
  <si>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Jornada2</t>
  </si>
  <si>
    <t>HSM3</t>
  </si>
  <si>
    <t>Honorarios4</t>
  </si>
  <si>
    <t>Jornada5</t>
  </si>
  <si>
    <t>HSM6</t>
  </si>
  <si>
    <t>Honorarios7</t>
  </si>
  <si>
    <t>Jornada8</t>
  </si>
  <si>
    <t>HSM9</t>
  </si>
  <si>
    <t>Honorarios10</t>
  </si>
  <si>
    <t>Jornada11</t>
  </si>
  <si>
    <t>HSM12</t>
  </si>
  <si>
    <t>Honorarios13</t>
  </si>
  <si>
    <t>Columna1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</si>
  <si>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</si>
  <si>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</si>
  <si>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</si>
  <si>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</si>
  <si>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</si>
  <si>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</si>
  <si>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</si>
  <si>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</si>
  <si>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</si>
  <si>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</si>
  <si>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</si>
  <si>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</si>
  <si>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</si>
  <si>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</si>
  <si>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</si>
  <si>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Origen Presupuestal
 de la plazas</t>
  </si>
  <si>
    <t>Clave de nivel de puesto</t>
  </si>
  <si>
    <t>Clave de nivel de sueldo</t>
  </si>
  <si>
    <t>Zona Económica</t>
  </si>
  <si>
    <t>Tipo de movimiento</t>
  </si>
  <si>
    <t>Quincena Inicial</t>
  </si>
  <si>
    <t>Quincena Final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</si>
  <si>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</si>
  <si>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</si>
  <si>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</si>
  <si>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</si>
  <si>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</si>
  <si>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</si>
  <si>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</si>
  <si>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Periodo ocupado
Inicio</t>
  </si>
  <si>
    <t>Periodo ocupado
Conclusión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</si>
  <si>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</si>
  <si>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</si>
  <si>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</si>
  <si>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</si>
  <si>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</si>
  <si>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</si>
  <si>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</si>
  <si>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</si>
  <si>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</si>
  <si>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</si>
  <si>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>Periodo de Contratación
Inicio</t>
  </si>
  <si>
    <t>Periodo de Contratación
Conclusión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</si>
  <si>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</si>
  <si>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</si>
  <si>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</si>
  <si>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</si>
  <si>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Entidad Federativa: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</si>
  <si>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</si>
  <si>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</si>
  <si>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</si>
  <si>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</si>
  <si>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</si>
  <si>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</si>
  <si>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</si>
  <si>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</si>
  <si>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</si>
  <si>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</si>
  <si>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</si>
  <si>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</si>
  <si>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</si>
  <si>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</si>
  <si>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</si>
  <si>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</si>
  <si>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Partida Presupestal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</si>
  <si>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</si>
  <si>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</si>
  <si>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</si>
  <si>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</si>
  <si>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</si>
  <si>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</si>
  <si>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</si>
  <si>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</si>
  <si>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</si>
  <si>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</si>
  <si>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</si>
  <si>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</si>
  <si>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</si>
  <si>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</si>
  <si>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</si>
  <si>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</si>
  <si>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</si>
  <si>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</si>
  <si>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</si>
  <si>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</si>
  <si>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</si>
  <si>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</si>
  <si>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</si>
  <si>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</si>
  <si>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</si>
  <si>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</si>
  <si>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</si>
  <si>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</si>
  <si>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</si>
  <si>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</si>
  <si>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</si>
  <si>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</si>
  <si>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</si>
  <si>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</si>
  <si>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</si>
  <si>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</si>
  <si>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</si>
  <si>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</si>
  <si>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</si>
  <si>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</si>
  <si>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</si>
  <si>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</si>
  <si>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</si>
  <si>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</si>
  <si>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</si>
  <si>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</si>
  <si>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</si>
  <si>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Periodo en el CT
Desde</t>
  </si>
  <si>
    <t>Periodo en el CTH
asta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</si>
  <si>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</si>
  <si>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</si>
  <si>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</si>
  <si>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</si>
  <si>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</si>
  <si>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</si>
  <si>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</si>
  <si>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Periodo
Desde</t>
  </si>
  <si>
    <t>Periodo
Hasta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</si>
  <si>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</si>
  <si>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</si>
  <si>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</si>
  <si>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</si>
  <si>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</si>
  <si>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No. de plaza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</si>
  <si>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</si>
  <si>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</si>
  <si>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</si>
  <si>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</si>
  <si>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</si>
  <si>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</si>
  <si>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</si>
  <si>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</si>
  <si>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</si>
  <si>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</si>
  <si>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</si>
  <si>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</si>
  <si>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</si>
  <si>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</si>
  <si>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</si>
  <si>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</si>
  <si>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</si>
  <si>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</si>
  <si>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</si>
  <si>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</si>
  <si>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</si>
  <si>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</si>
  <si>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</si>
  <si>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</si>
  <si>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</si>
  <si>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</si>
  <si>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</si>
  <si>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</si>
  <si>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</si>
  <si>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</si>
  <si>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</si>
  <si>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</si>
  <si>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</si>
  <si>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</si>
  <si>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</si>
  <si>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</si>
  <si>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</si>
  <si>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</si>
  <si>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</si>
  <si>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</si>
  <si>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SAN LUIS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</si>
  <si>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</si>
  <si>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</si>
  <si>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</si>
  <si>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</si>
  <si>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</si>
  <si>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</si>
  <si>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</si>
  <si>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</si>
  <si>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</si>
  <si>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</si>
  <si>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Columna2</t>
  </si>
  <si>
    <t>Columna3</t>
  </si>
  <si>
    <t>Columna4</t>
  </si>
  <si>
    <t>Columna5</t>
  </si>
  <si>
    <t>Columna6</t>
  </si>
  <si>
    <t>Columna7</t>
  </si>
  <si>
    <t>Columna8</t>
  </si>
  <si>
    <t>Columna9</t>
  </si>
  <si>
    <t>Columna10</t>
  </si>
  <si>
    <t>Columna11</t>
  </si>
  <si>
    <t>Columna12</t>
  </si>
  <si>
    <t>Columna13</t>
  </si>
  <si>
    <t>Columna14</t>
  </si>
  <si>
    <t>Columna15</t>
  </si>
  <si>
    <t>Columna16</t>
  </si>
  <si>
    <t>Columna17</t>
  </si>
  <si>
    <t>Columna18</t>
  </si>
  <si>
    <t>1er. Trimestre 2020</t>
  </si>
  <si>
    <t>2do. Trimestre 2020</t>
  </si>
  <si>
    <t>3er. Trimestre 2020</t>
  </si>
  <si>
    <t>4to. Trimestre 2020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</si>
  <si>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</si>
  <si>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</si>
  <si>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</si>
  <si>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</si>
  <si>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</si>
  <si>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</si>
  <si>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</si>
  <si>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</si>
  <si>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</si>
  <si>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</si>
  <si>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ZACATECAS</t>
  </si>
  <si>
    <t>BEEA8506084E7</t>
  </si>
  <si>
    <t>CABE8512143C4</t>
  </si>
  <si>
    <t>CAGS730514TD5</t>
  </si>
  <si>
    <t>CAMM810126CVA</t>
  </si>
  <si>
    <t>CUGE670601MJ2</t>
  </si>
  <si>
    <t>EURA8004039K7</t>
  </si>
  <si>
    <t>MABO720622JK5</t>
  </si>
  <si>
    <t>MACJ8109148V8</t>
  </si>
  <si>
    <t>MACY711015Q30</t>
  </si>
  <si>
    <t>MARL750807QA6</t>
  </si>
  <si>
    <t>OIDE6305035A0</t>
  </si>
  <si>
    <t>SAGH671202H38</t>
  </si>
  <si>
    <t>SAPS600312PA9</t>
  </si>
  <si>
    <t>TEKV6005214SA</t>
  </si>
  <si>
    <t>UIRF630809FQ4</t>
  </si>
  <si>
    <t>VIRG700712TA3</t>
  </si>
  <si>
    <t>AULR590427FH5</t>
  </si>
  <si>
    <t>DECG620109KE7</t>
  </si>
  <si>
    <t>DIVC860401MK0</t>
  </si>
  <si>
    <t>GUPC8512245K1</t>
  </si>
  <si>
    <t>HARL8305153C2</t>
  </si>
  <si>
    <t>LUVE700626C54</t>
  </si>
  <si>
    <t>MESI67063027A</t>
  </si>
  <si>
    <t>MIDA6507266L4</t>
  </si>
  <si>
    <t>NUBA750318BR5</t>
  </si>
  <si>
    <t>ROGG760703AX2</t>
  </si>
  <si>
    <t>ROGC780619J35</t>
  </si>
  <si>
    <t>TUHE740916P91</t>
  </si>
  <si>
    <t>UECP8010237H3</t>
  </si>
  <si>
    <t>RAVV8107232K7</t>
  </si>
  <si>
    <t>ROAH681125D43</t>
  </si>
  <si>
    <t>CIVJ6509088A6</t>
  </si>
  <si>
    <t>MIBP891018L50</t>
  </si>
  <si>
    <t>AEDE800516SD0</t>
  </si>
  <si>
    <t>AEDS831011GU4</t>
  </si>
  <si>
    <t>BEDA830726523</t>
  </si>
  <si>
    <t>CEME810227TZ3</t>
  </si>
  <si>
    <t>COEC781115GW3</t>
  </si>
  <si>
    <t>DEFT780824SL1</t>
  </si>
  <si>
    <t>DESJ571208DG9</t>
  </si>
  <si>
    <t>EICF700212568</t>
  </si>
  <si>
    <t>GAFH710721UVA</t>
  </si>
  <si>
    <t>GOED890314A82</t>
  </si>
  <si>
    <t>GOPC780717HBA</t>
  </si>
  <si>
    <t>HEAF5010283J2</t>
  </si>
  <si>
    <t>HELB740119BN6</t>
  </si>
  <si>
    <t>LEHJ831016BE1</t>
  </si>
  <si>
    <t>LICE600304D89</t>
  </si>
  <si>
    <t>LOMO810224SD2</t>
  </si>
  <si>
    <t>MOVE841220RC1</t>
  </si>
  <si>
    <t>MOCM740414BE5</t>
  </si>
  <si>
    <t>OULV760430BQ0</t>
  </si>
  <si>
    <t>PEOJ700707M82</t>
  </si>
  <si>
    <t>PEAC550812QY1</t>
  </si>
  <si>
    <t>QULA630810H15</t>
  </si>
  <si>
    <t>RAEV690921887</t>
  </si>
  <si>
    <t>RIHJ600807AA7</t>
  </si>
  <si>
    <t>ROGJ751105GFA</t>
  </si>
  <si>
    <t>ROEC620627ED5</t>
  </si>
  <si>
    <t>SARD611211S34</t>
  </si>
  <si>
    <t>SALV660630PQ9</t>
  </si>
  <si>
    <t>SARC781002F34</t>
  </si>
  <si>
    <t>SACS801222774</t>
  </si>
  <si>
    <t>DOSM8401151N7</t>
  </si>
  <si>
    <t>CARE520810UR3</t>
  </si>
  <si>
    <t>HURS590325J14</t>
  </si>
  <si>
    <t>CAHX761129545</t>
  </si>
  <si>
    <t>AUPE530714V18</t>
  </si>
  <si>
    <t>AALJ491021MG4</t>
  </si>
  <si>
    <t>BURV7307108G9</t>
  </si>
  <si>
    <t>EOGC6605039T3</t>
  </si>
  <si>
    <t>GADO680221896</t>
  </si>
  <si>
    <t>GOJE651223R45</t>
  </si>
  <si>
    <t>GURD721027C18</t>
  </si>
  <si>
    <t>GUVD600628536</t>
  </si>
  <si>
    <t>GUEF721105HS6</t>
  </si>
  <si>
    <t>HERL651021IIA</t>
  </si>
  <si>
    <t>HETT660710KF7</t>
  </si>
  <si>
    <t>JIFA580611Q3A</t>
  </si>
  <si>
    <t>JUBR600922JL9</t>
  </si>
  <si>
    <t>JUGE780527M62</t>
  </si>
  <si>
    <t>LOUM7001303V7</t>
  </si>
  <si>
    <t>MASJ641009TE4</t>
  </si>
  <si>
    <t>MEBE721204CF7</t>
  </si>
  <si>
    <t>NUDB600915DQ5</t>
  </si>
  <si>
    <t>OORG690811CQ9</t>
  </si>
  <si>
    <t>OEMJ610109D50</t>
  </si>
  <si>
    <t>PEMJ650913MX6</t>
  </si>
  <si>
    <t>RAHR611228Q86</t>
  </si>
  <si>
    <t>ROLA670729J20</t>
  </si>
  <si>
    <t>VASI630801DC4</t>
  </si>
  <si>
    <t>VARL740215KJ3</t>
  </si>
  <si>
    <t>AIGC790623J18</t>
  </si>
  <si>
    <t>CEOG770616DD4</t>
  </si>
  <si>
    <t>FILJ8608052VA</t>
  </si>
  <si>
    <t>GAVE8703227G8</t>
  </si>
  <si>
    <t>IACA8008118M9</t>
  </si>
  <si>
    <t>LOLF791015729</t>
  </si>
  <si>
    <t>SACF690711US4</t>
  </si>
  <si>
    <t>COSL781210U46</t>
  </si>
  <si>
    <t>LOCJ760802UA2</t>
  </si>
  <si>
    <t>TOCN8204137VA</t>
  </si>
  <si>
    <t>HEAB7803135H5</t>
  </si>
  <si>
    <t>NIRO791013GB7</t>
  </si>
  <si>
    <t>RORO8602243X6</t>
  </si>
  <si>
    <t>RORV771218V42</t>
  </si>
  <si>
    <t>RARA8501076Y7</t>
  </si>
  <si>
    <t>VIRH660804HM4</t>
  </si>
  <si>
    <t>MARS820323F78</t>
  </si>
  <si>
    <t>VISJ800928G4A</t>
  </si>
  <si>
    <t>REOA820703CZ9</t>
  </si>
  <si>
    <t>MORG870619RT5</t>
  </si>
  <si>
    <t>GOLH710320MX2</t>
  </si>
  <si>
    <t>OIRA761128EX7</t>
  </si>
  <si>
    <t>JIAH720718RB5</t>
  </si>
  <si>
    <t>HEHA8306018V2</t>
  </si>
  <si>
    <t>ROVF6810013D1</t>
  </si>
  <si>
    <t>DUMC830708PR3</t>
  </si>
  <si>
    <t>RACM650522NC7</t>
  </si>
  <si>
    <t>FIGO820510RL3</t>
  </si>
  <si>
    <t>CASF860402KZ5</t>
  </si>
  <si>
    <t>DABL631226CU9</t>
  </si>
  <si>
    <t>CIFR891207VB7</t>
  </si>
  <si>
    <t>MECH890822630</t>
  </si>
  <si>
    <t>AAMJ700923C52</t>
  </si>
  <si>
    <t>CEMJ8701303T5</t>
  </si>
  <si>
    <t>DETA940314IN4</t>
  </si>
  <si>
    <t>MOAJ840204FD0</t>
  </si>
  <si>
    <t>NUCJ980701Q19</t>
  </si>
  <si>
    <t>MUSK891031G7A</t>
  </si>
  <si>
    <t>SALH720427F48</t>
  </si>
  <si>
    <t>AILJ9410239U3</t>
  </si>
  <si>
    <t>NULK881021U87</t>
  </si>
  <si>
    <t>BAGI730731P61</t>
  </si>
  <si>
    <t>CEBA900224ST3</t>
  </si>
  <si>
    <t>LOUE730914IG7</t>
  </si>
  <si>
    <t>MABR750829EH9</t>
  </si>
  <si>
    <t>MOZP830228LP0</t>
  </si>
  <si>
    <t>SAQD811207KRA</t>
  </si>
  <si>
    <t>PAHE7606069G8</t>
  </si>
  <si>
    <t>EOGJ510710QEA</t>
  </si>
  <si>
    <t>GACG9210184C6</t>
  </si>
  <si>
    <t>ROHG951219JM5</t>
  </si>
  <si>
    <t>EACM910306V85</t>
  </si>
  <si>
    <t>QUCD9204098E5</t>
  </si>
  <si>
    <t>ROGV800422MF5</t>
  </si>
  <si>
    <t>CAJM770905721</t>
  </si>
  <si>
    <t>TEPG840814IE6</t>
  </si>
  <si>
    <t>CAJN760922JZ7</t>
  </si>
  <si>
    <t>RILC960327TC2</t>
  </si>
  <si>
    <t>GUVJ890503UM7</t>
  </si>
  <si>
    <t>FOGL8408186W1</t>
  </si>
  <si>
    <t>FOSJ780103P80</t>
  </si>
  <si>
    <t>ZAMN950506J49</t>
  </si>
  <si>
    <t>DEAR720618HW5</t>
  </si>
  <si>
    <t>RADR7806177P1</t>
  </si>
  <si>
    <t>GUAG671023M28</t>
  </si>
  <si>
    <t>SUCM9701016MA</t>
  </si>
  <si>
    <t>SAVL891016Q19</t>
  </si>
  <si>
    <t>BEEA850608HZSTSR03</t>
  </si>
  <si>
    <t>JOSE AURELIANO BETANCOURT ESCALANTE</t>
  </si>
  <si>
    <t>CABE851214MZSMRD08</t>
  </si>
  <si>
    <t>EDITH EVANGELINA CAMPOS BARRERA</t>
  </si>
  <si>
    <t>CAGS730514HZSSNM00</t>
  </si>
  <si>
    <t>SAMUEL CASTILLO GONZALEZ</t>
  </si>
  <si>
    <t>CAMM810126MZSSRR09</t>
  </si>
  <si>
    <t>MARIZOL CASTILLO MORENO</t>
  </si>
  <si>
    <t>CUGE670601HNTRNL09</t>
  </si>
  <si>
    <t>ELEAZAR DE LA CRUZ GONZALEZ</t>
  </si>
  <si>
    <t>EURA800403MZSSJN08</t>
  </si>
  <si>
    <t>MARIA DE LOS ANGELES ESQUIVEL ROJAS</t>
  </si>
  <si>
    <t>MABO720622MZSRRL08</t>
  </si>
  <si>
    <t>OLGA VERONICA MARTINEZ BERUMEN</t>
  </si>
  <si>
    <t>MACJ810914HDGRRM06</t>
  </si>
  <si>
    <t>JAIME MARTINEZ CARRILLO</t>
  </si>
  <si>
    <t>MACY711015MZSRRL02</t>
  </si>
  <si>
    <t>YOLANDA MARTINEZ CARRILLO</t>
  </si>
  <si>
    <t>MARL750807MZSRML04</t>
  </si>
  <si>
    <t>LILIANA MARTINEZ RAMIREZ</t>
  </si>
  <si>
    <t>OIDE630503HZSRMF06</t>
  </si>
  <si>
    <t>EFRAIN ORTIZ DOMINGUEZ</t>
  </si>
  <si>
    <t>SAGH671202MZSLMR01</t>
  </si>
  <si>
    <t>HERLINDA SALDIVAR GAMBOA</t>
  </si>
  <si>
    <t>SAPS600312HZSNRL00</t>
  </si>
  <si>
    <t>SALVADOR SANCHEZ PEREZ</t>
  </si>
  <si>
    <t>TEKV600521HCLNRL08</t>
  </si>
  <si>
    <t>VALENTIN TENIENTE KERCKOFF</t>
  </si>
  <si>
    <t>UIRF630809HZSRJR09</t>
  </si>
  <si>
    <t>FRANCISCO JAVIER URIBE ROJAS</t>
  </si>
  <si>
    <t>VIRG700712HDGLDS00</t>
  </si>
  <si>
    <t>GUSTAVO VILLAGRAN RUEDA</t>
  </si>
  <si>
    <t>AULR590427HZSCND00</t>
  </si>
  <si>
    <t>RODOLFO ACUÑA LANDEROS</t>
  </si>
  <si>
    <t>DECG620109HZSLSR07</t>
  </si>
  <si>
    <t>JOSE GERARDO DELGADO CASTAÑON</t>
  </si>
  <si>
    <t>DIVC860401MZSZCR01</t>
  </si>
  <si>
    <t>CORAL OCAIRI DIAZ VICTORIO</t>
  </si>
  <si>
    <t>GUPC851224MZSRNL05</t>
  </si>
  <si>
    <t>CLARA ANGELICA GUERRERO PUENTE</t>
  </si>
  <si>
    <t>HARL830515MZSRDB03</t>
  </si>
  <si>
    <t>LEBEY JANETTE HARO RODRIGUEZ</t>
  </si>
  <si>
    <t>LUVE700626MZSNLL01</t>
  </si>
  <si>
    <t>ELIZABETH LUNA VALDEZ</t>
  </si>
  <si>
    <t>MESI670630MZSDNR08</t>
  </si>
  <si>
    <t>IRMA MEDINA SANCHEZ</t>
  </si>
  <si>
    <t>MIDA650726HZSRZN05</t>
  </si>
  <si>
    <t>JOSE ANTONIO MIRELES DIAZ</t>
  </si>
  <si>
    <t>NUBA750318HZSXRN02</t>
  </si>
  <si>
    <t>JOSE ANTONIO NUÑEZ BARRIENTOS</t>
  </si>
  <si>
    <t>ROGG760703MZSDRD07</t>
  </si>
  <si>
    <t>MA. GUADALUPE RODRIGUEZ GUERRERO</t>
  </si>
  <si>
    <t>ROGC780619MZSMNN11</t>
  </si>
  <si>
    <t>MA. CONSUELO ROMAN GONZALEZ</t>
  </si>
  <si>
    <t>TUHE740916MZSRRL01</t>
  </si>
  <si>
    <t>MARIA ELENA TRUJILLO HURTADO</t>
  </si>
  <si>
    <t>UECP801023HZSLLS03</t>
  </si>
  <si>
    <t>PASCUAL ULTRERAS CALDERA</t>
  </si>
  <si>
    <t>RAVV810723HZSMGC03</t>
  </si>
  <si>
    <t>VICTOR EDUARDO RAMOS VEGA</t>
  </si>
  <si>
    <t>ROAH681125HZSBLC03</t>
  </si>
  <si>
    <t>HECTOR ROBLES ALAMILLO</t>
  </si>
  <si>
    <t>CIVJ650908HZSDRR08</t>
  </si>
  <si>
    <t>JORGE CID VARELA</t>
  </si>
  <si>
    <t>MIBP891018MSLRRR08</t>
  </si>
  <si>
    <t>PERLA CECILIA MIRANDA BARRERAS</t>
  </si>
  <si>
    <t>AEDE800516HZSCZD08</t>
  </si>
  <si>
    <t>EDGAR ANTONIO ACEVEDO DIAZ</t>
  </si>
  <si>
    <t>AEDS831011HZSRLL08</t>
  </si>
  <si>
    <t>SAUL ARELLANO DELGADO</t>
  </si>
  <si>
    <t>BEDA830726MZSRMN05</t>
  </si>
  <si>
    <t>ANA MARIA LETICIA BRECEDA DOMINGUEZ</t>
  </si>
  <si>
    <t>CEME810227HZSRDD01</t>
  </si>
  <si>
    <t>EDGAR ALEJANDRO CERVANTES MEDRANO</t>
  </si>
  <si>
    <t>COEC781115MZSRSL04</t>
  </si>
  <si>
    <t>CLAUDIA ROCIO CORNEJO ESCOBEDO</t>
  </si>
  <si>
    <t>DEFT780824MZSLLM05</t>
  </si>
  <si>
    <t>TOMASA DELGADO FLORES</t>
  </si>
  <si>
    <t>DESJ571208HASLTS00</t>
  </si>
  <si>
    <t>J DE JESUS DELGADO SOTO</t>
  </si>
  <si>
    <t>EICF700212HZSSRL05</t>
  </si>
  <si>
    <t>FILIBERTO ESPINOZA CARMONA</t>
  </si>
  <si>
    <t>GAFH710721HDGLLR04</t>
  </si>
  <si>
    <t>HORACIO GALINDO FLORES</t>
  </si>
  <si>
    <t>GOED890314HZSNSV01</t>
  </si>
  <si>
    <t>DAVID GONZALEZ ESPARZA</t>
  </si>
  <si>
    <t>GOPC780717HDGNRR05</t>
  </si>
  <si>
    <t>CARLOS URIEL GONZALEZ PEREZ</t>
  </si>
  <si>
    <t>HEAF501028HCHRLL08</t>
  </si>
  <si>
    <t>FELIPE DE JESUS HERNANDEZ ALVARADO</t>
  </si>
  <si>
    <t>HELB740119MASRRL08</t>
  </si>
  <si>
    <t>BALBINA HERNANDEZ DE LARA</t>
  </si>
  <si>
    <t>LEHJ831016HZSYRN02</t>
  </si>
  <si>
    <t>JUAN DIEGO LEYVA HERNANDEZ</t>
  </si>
  <si>
    <t>LICE600304HZSMNL04</t>
  </si>
  <si>
    <t>ELEAZAR LIMONES CONTRERAS</t>
  </si>
  <si>
    <t>LOMO810224HZSPRL00</t>
  </si>
  <si>
    <t>OLIVER EDUARDO LOPEZ MARTINEZ</t>
  </si>
  <si>
    <t>MOVE841220HZSRLM07</t>
  </si>
  <si>
    <t>JOSE EMMANUEL MORALES VALTIERRA</t>
  </si>
  <si>
    <t>MOCM740414HZSRHG09</t>
  </si>
  <si>
    <t>MIGUEL ANGEL MORENO CHAVEZ</t>
  </si>
  <si>
    <t>OULV760430HZSLNC02</t>
  </si>
  <si>
    <t>VICTOR MANUEL OLGUIN LONGORIA</t>
  </si>
  <si>
    <t>PEOJ700707HZSRCL08</t>
  </si>
  <si>
    <t>JOEL PEREZ OCHOA</t>
  </si>
  <si>
    <t>PEAC550812MNESLL00</t>
  </si>
  <si>
    <t>CLARA ELENA PESTANA ALPIZAR</t>
  </si>
  <si>
    <t>QULA630810HVZNLL02</t>
  </si>
  <si>
    <t>JOSE ALFREDO QUINTERO LLANO</t>
  </si>
  <si>
    <t>RAEV690921HNTMSC04</t>
  </si>
  <si>
    <t>VICTOR RAMIREZ ESPERICUETA</t>
  </si>
  <si>
    <t>RIHJ600807MZSVRS07</t>
  </si>
  <si>
    <t>MARIA DE JESUS RIVERA DE HARO</t>
  </si>
  <si>
    <t>ROGJ751105HCLDNV00</t>
  </si>
  <si>
    <t>JAVIER RODRIGUEZ GONZALEZ</t>
  </si>
  <si>
    <t>ROEC620627HZSMSS03</t>
  </si>
  <si>
    <t>CESAR GILBERTO ROMAN ESTRADA</t>
  </si>
  <si>
    <t>SARD611211MASLML09</t>
  </si>
  <si>
    <t>DELIA LETICIA SALAS RAMIREZ</t>
  </si>
  <si>
    <t>SALV660630HZSLTC01</t>
  </si>
  <si>
    <t>VICTOR SALOMA LETECHIPIA</t>
  </si>
  <si>
    <t>SARC781002MZSNDL06</t>
  </si>
  <si>
    <t>CLAUDIA LISET SANCHEZ RODRIGUEZ</t>
  </si>
  <si>
    <t>SACS801222MZSNSL01</t>
  </si>
  <si>
    <t>MARIA SOLEDAD SANTILLAN CASAS</t>
  </si>
  <si>
    <t>DOSM840115HZSMLG03</t>
  </si>
  <si>
    <t>MIGUEL ANGEL DOMINGUEZ SALAZAR</t>
  </si>
  <si>
    <t>CARE520810MZSHMR03</t>
  </si>
  <si>
    <t>ERNESTINA CHAVEZ RAMOS</t>
  </si>
  <si>
    <t>HURS590325MZSRML14</t>
  </si>
  <si>
    <t>SILVIA HUERTA ROMO</t>
  </si>
  <si>
    <t>CAHX761129MCHHRC07</t>
  </si>
  <si>
    <t>XOCHITL IXCHEL CHAVIRA HERNANDEZ</t>
  </si>
  <si>
    <t>AUPE530714HNLGRN01</t>
  </si>
  <si>
    <t>ENRIQUE AGUIRRE PEREZ</t>
  </si>
  <si>
    <t>AALJ491021HGTLNC12</t>
  </si>
  <si>
    <t>JOSE JACOBO ALCARAZ LUNA</t>
  </si>
  <si>
    <t>BURV730710MZSSMN09</t>
  </si>
  <si>
    <t>VANESSA BUSTAMANTE ROMAN</t>
  </si>
  <si>
    <t>EOGC660503MZSSLR16</t>
  </si>
  <si>
    <t>MA CRUZ ESCOBEDO GALVAN</t>
  </si>
  <si>
    <t>GADO680221HZSLMS08</t>
  </si>
  <si>
    <t>OSCAR GALLEGOS DOMINGUEZ</t>
  </si>
  <si>
    <t>GOJE651223HZSNMN09</t>
  </si>
  <si>
    <t>JOSE ENRIQUE GONZALEZ JIMENEZ</t>
  </si>
  <si>
    <t>GURD721027MZSRSN06</t>
  </si>
  <si>
    <t>DIANA LILIA GURROLA RIOS</t>
  </si>
  <si>
    <t>GUVD600628HZSRLV04</t>
  </si>
  <si>
    <t>JOSE DAVID GURROLA VALDEZ</t>
  </si>
  <si>
    <t>GUEF721105HZSTNR06</t>
  </si>
  <si>
    <t>FRANCISCO JAVIER GUTIERREZ ENRIQUEZ</t>
  </si>
  <si>
    <t>HERL651021MZSRMS06</t>
  </si>
  <si>
    <t>MARIA LUISA HERNANDEZ RAMOS</t>
  </si>
  <si>
    <t>HETT660710MZSRRR09</t>
  </si>
  <si>
    <t>TERESA HERNANDEZ TRUJILLO</t>
  </si>
  <si>
    <t>JIFA580611HZSMLL04</t>
  </si>
  <si>
    <t>ALVARO JIMENEZ FLORES</t>
  </si>
  <si>
    <t>JUBR600922HZSRRF05</t>
  </si>
  <si>
    <t>RAFAEL JUAREZ BARAJAS</t>
  </si>
  <si>
    <t>JUGE780527HZSRRS04</t>
  </si>
  <si>
    <t>ESTEBAN GERARDO JUAREZ GUERRERO</t>
  </si>
  <si>
    <t>LOUM700130HZSZRN09</t>
  </si>
  <si>
    <t>MANUEL DE JESUS LOZANO URIBE</t>
  </si>
  <si>
    <t>MASJ641009HZSRLS03</t>
  </si>
  <si>
    <t>JESUS SALVADOR MARTINEZ SOLIS</t>
  </si>
  <si>
    <t>MEBE721204MZSZSV02</t>
  </si>
  <si>
    <t>EVA ANGELICA MEZA BUSTOS</t>
  </si>
  <si>
    <t>NUDB600915HZSXVN09</t>
  </si>
  <si>
    <t>BENITO RICARDO NUÑEZ DAVILA</t>
  </si>
  <si>
    <t>OORG690811MZSCMD18</t>
  </si>
  <si>
    <t>MA GUADALUPE OCHOA ROMAN</t>
  </si>
  <si>
    <t>OEMJ610109HDFLRL09</t>
  </si>
  <si>
    <t>JULIAN ALBERTO OLVERA MIRANDA</t>
  </si>
  <si>
    <t>PEMJ650913MZSRDS01</t>
  </si>
  <si>
    <t>MARIA DE JESUS PEREYRA MEDRANO</t>
  </si>
  <si>
    <t>RAHR611228HZSMNB04</t>
  </si>
  <si>
    <t>RUBEN RAMIREZ HINOJOZA</t>
  </si>
  <si>
    <t>ROLA670729HZSBPL08</t>
  </si>
  <si>
    <t>ALBERTO ROBLES LOPEZ</t>
  </si>
  <si>
    <t>VASI630801HZSLGG01</t>
  </si>
  <si>
    <t>IGNACIO DE JESUS VALENCIA SEGURA</t>
  </si>
  <si>
    <t>VARL740215HZSNDS08</t>
  </si>
  <si>
    <t>LUIS GERARDO VANEGAS RODRIGUEZ</t>
  </si>
  <si>
    <t>AIGC790623MZSLNN28</t>
  </si>
  <si>
    <t>MA. CONCEPCION ALVIZO GONZALEZ</t>
  </si>
  <si>
    <t>CEOG770616HZSRRL00</t>
  </si>
  <si>
    <t>GUILLERMO DANIEL CERVANTES ORDOÑEZ</t>
  </si>
  <si>
    <t>FILJ860805HZSGPV08</t>
  </si>
  <si>
    <t>JAVIER FIGUEROA LOPEZ</t>
  </si>
  <si>
    <t>GAVE870322HZSLLD06</t>
  </si>
  <si>
    <t>EDGAR GALICIA VALLE</t>
  </si>
  <si>
    <t>IACA800811HZSBND07</t>
  </si>
  <si>
    <t>ADAN IBARRA CONTRERAS</t>
  </si>
  <si>
    <t>LOLF791015HNLPPL04</t>
  </si>
  <si>
    <t>JOSE FELIPE LOPEZ LOPEZ</t>
  </si>
  <si>
    <t>SACF690711HZSLRL02</t>
  </si>
  <si>
    <t>FELIPE DE JESUS SALAS CORONADO</t>
  </si>
  <si>
    <t>COSL781210HMNVGS13</t>
  </si>
  <si>
    <t>LUIS ELIEZER COVARRUBIAS SEGURA</t>
  </si>
  <si>
    <t>LOCJ760802HSRPRS02</t>
  </si>
  <si>
    <t>JESUS NAIN LOPEZ CORRAL</t>
  </si>
  <si>
    <t>TOCN820413HZSRSX09</t>
  </si>
  <si>
    <t>NOE TORRES CASTILLO</t>
  </si>
  <si>
    <t>HEAB780313MZSRST01</t>
  </si>
  <si>
    <t>BEATRIZ ALEJANDRA HERRERA ASCACIO</t>
  </si>
  <si>
    <t>NIRO791013HZSVDS02</t>
  </si>
  <si>
    <t>OSCAR NIEVES RODRIGUEZ</t>
  </si>
  <si>
    <t>RORO860224HZSSLL06</t>
  </si>
  <si>
    <t>OLLIN TLAOLI ROSALES DEL REAL</t>
  </si>
  <si>
    <t>RORV771218HNLDYC04</t>
  </si>
  <si>
    <t>VICTOR MANUEL RODRIGUEZ REYNA</t>
  </si>
  <si>
    <t>RARA850107MZSMDL00</t>
  </si>
  <si>
    <t>MARIA ALEJANDRA RAMIREZ RODRIGUEZ</t>
  </si>
  <si>
    <t>VIRH660804HDGLDG01</t>
  </si>
  <si>
    <t>HUGO VILLAGRAN RUEDA</t>
  </si>
  <si>
    <t>MARS820323MZSRBN24</t>
  </si>
  <si>
    <t>SANDRA JANET MARTINEZ ROBLES</t>
  </si>
  <si>
    <t>VISJ800928MZSLNT07</t>
  </si>
  <si>
    <t>MARIA JETZABEL VILLAVICENCIO SANDOVAL</t>
  </si>
  <si>
    <t>REOA820703MZSYRR03</t>
  </si>
  <si>
    <t>AURORA REYES OROZCO</t>
  </si>
  <si>
    <t>MORG890619HZSNMR02</t>
  </si>
  <si>
    <t>GERARDO MONTOYA RAMIREZ</t>
  </si>
  <si>
    <t>GOLH710320HDFNPC00</t>
  </si>
  <si>
    <t>HÉCTOR ALEJANDRO GONZÁLEZ LÓPEZ</t>
  </si>
  <si>
    <t>OIRA761128HZSRVR19</t>
  </si>
  <si>
    <t>ARQUÍMEDES ORTIZ RIVERA</t>
  </si>
  <si>
    <t>JIAH720718HZSMLG00</t>
  </si>
  <si>
    <t>HUGO JIMENEZ ALVAREZ</t>
  </si>
  <si>
    <t>HEHA830601HZSRRL01</t>
  </si>
  <si>
    <t>ALFREDO ALEJANDRO HERNANDEZ HERNANDEZ</t>
  </si>
  <si>
    <t>ROVF681001HZSDRR02</t>
  </si>
  <si>
    <t>FRANCISCO RODRIGUEZ VARELA</t>
  </si>
  <si>
    <t>DUMC830708HZSRDH02</t>
  </si>
  <si>
    <t>CHRISTIAN JOSUÉ DURÓN MEDINA</t>
  </si>
  <si>
    <t>RACM650522HZSMRR04</t>
  </si>
  <si>
    <t>MARTIN RAMIREZ CORDERO</t>
  </si>
  <si>
    <t>FIGO820510HZSRRM00</t>
  </si>
  <si>
    <t>OMAR JOSÉ GILBERTO FRIAS GARCÍA</t>
  </si>
  <si>
    <t>CASF860402HZSHRL01</t>
  </si>
  <si>
    <t>FELIPE DE JESUS CHAVEZ SERRANO</t>
  </si>
  <si>
    <t>DABL631226MZSVLR04</t>
  </si>
  <si>
    <t>LAURA ELENA DÁVALOS BELTRÁN</t>
  </si>
  <si>
    <t>CIFR891207HZSHLL08</t>
  </si>
  <si>
    <t>RAUL JUAN MANUEL CHIHUAHUA FLORES</t>
  </si>
  <si>
    <t>MECH890822MZSNHR05</t>
  </si>
  <si>
    <t>HORTENCIA IMELDA MÉNDEZ CHÁVEZ</t>
  </si>
  <si>
    <t>AAMJ700923HZSDRS03</t>
  </si>
  <si>
    <t>JESUS ALBERTO ADAME MERCADO</t>
  </si>
  <si>
    <t>CEMJ870130HZSRRR07</t>
  </si>
  <si>
    <t>JORGE ALBERTO CERVANTES MIRANDA</t>
  </si>
  <si>
    <t>DETA940314MZSLRR08</t>
  </si>
  <si>
    <t>ARACELI DELGADO TRONCOSO</t>
  </si>
  <si>
    <t>MOAJ840204HZSRLS17</t>
  </si>
  <si>
    <t>JESUS EMMANUEL MORENO ALVARADO</t>
  </si>
  <si>
    <t>NUCJ980701HZSXRN03</t>
  </si>
  <si>
    <t>JUAN JOSÉ NUÑEZ CARRANZA</t>
  </si>
  <si>
    <t>MUSK891031MZSXLR03</t>
  </si>
  <si>
    <t>KAREN LIZETH MUÑOZ SOLÍS</t>
  </si>
  <si>
    <t>SALH720427MCLNNL00</t>
  </si>
  <si>
    <t>HILDA GABRIELA SANCHEZ LINARES</t>
  </si>
  <si>
    <t>AILJ941023HZSNPN06</t>
  </si>
  <si>
    <t>JUAN DANIEL ANIMAS LOPEZ</t>
  </si>
  <si>
    <t>NULK881021MZSXNR08</t>
  </si>
  <si>
    <t>KAREN PATRICIA NÚÑEZ LUNA</t>
  </si>
  <si>
    <t>BAGI730731HZSRRG01</t>
  </si>
  <si>
    <t>IGNACIO BARRIOS GURROLA</t>
  </si>
  <si>
    <t>CEBA900224HZSNSB00</t>
  </si>
  <si>
    <t>JOSÉ ABRAHAM CENTENO BASURTO</t>
  </si>
  <si>
    <t>LOUE730914HZSZRN06</t>
  </si>
  <si>
    <t>ENRRIQUE LOZANO URIBE</t>
  </si>
  <si>
    <t>MABR750829MZSRRS05</t>
  </si>
  <si>
    <t>ROSALBA MARTÍNEZ BERUMEN</t>
  </si>
  <si>
    <t>MOZP830228HZSRVD09</t>
  </si>
  <si>
    <t>PEDRO ANTONIO MORALES ZAVALA</t>
  </si>
  <si>
    <t>SAQD811207MZSCVR05</t>
  </si>
  <si>
    <t>DORA BEATRIZ SAUCEDO QUEVEDO</t>
  </si>
  <si>
    <t>PAHE760606MZSSZL00</t>
  </si>
  <si>
    <t>ELSA MÓNICA PASILLAS HUIZAR</t>
  </si>
  <si>
    <t>EOGJ510710HZSSZN02</t>
  </si>
  <si>
    <t>JUAN MANUEL ESCOBEDO GUZMAN</t>
  </si>
  <si>
    <t>GACG921018MZSRMD05</t>
  </si>
  <si>
    <t>GUADALUPE  GARCIA  CAMACHO</t>
  </si>
  <si>
    <t>ROHG951219MZSDRD05</t>
  </si>
  <si>
    <t>MARIA GUADALUPE RODRIGUEZ HERNANDEZ</t>
  </si>
  <si>
    <t>EACM910306MZSSHY18</t>
  </si>
  <si>
    <t>MAYRA AZUCENA ESCALERA CHAIREZ</t>
  </si>
  <si>
    <t>QUCD920409HZSRRV03</t>
  </si>
  <si>
    <t>DAVID QUIRINO CORDOVA</t>
  </si>
  <si>
    <t>ROGV800422MZSDRR08</t>
  </si>
  <si>
    <t>VIRGINIA RODRIGUEZ GUERRERO</t>
  </si>
  <si>
    <t>CAJM770905HZSRMN16</t>
  </si>
  <si>
    <t>MANUEL EDUARDO CARRILLO JIMENEZ</t>
  </si>
  <si>
    <t>TEPG840814MZSNDB06</t>
  </si>
  <si>
    <t>GABRIELA TENIENTE PADILLA</t>
  </si>
  <si>
    <t>CAJN760922MZSRRR04</t>
  </si>
  <si>
    <t>NORMA ELENA CARRILLO JUAREZ</t>
  </si>
  <si>
    <t>RILC960327MZSXPY03</t>
  </si>
  <si>
    <t>CYNTHIA YEDID DEL RIO LOPEZ</t>
  </si>
  <si>
    <t>GUVJ890503HZSRNS06</t>
  </si>
  <si>
    <t>JESUS CARLOS GUERRERO VANEGAS</t>
  </si>
  <si>
    <t>FOGL840818HZSLTS06</t>
  </si>
  <si>
    <t>LUIS FERNANDO FLORES GAETA</t>
  </si>
  <si>
    <t>FOSJ780103HZSLLN06</t>
  </si>
  <si>
    <t>JUAN CARLOS FLORES SOLIS</t>
  </si>
  <si>
    <t>ZAMN950506HZSMJT07</t>
  </si>
  <si>
    <t>NETZER ZAMUDIO MEJIA</t>
  </si>
  <si>
    <t>DEAR720618HZSLRC01</t>
  </si>
  <si>
    <t>RICARDO DELGADO ARRIAGA</t>
  </si>
  <si>
    <t>RADR780617HZSMZG03</t>
  </si>
  <si>
    <t>ROGELIO RAMIREZ DIAZ</t>
  </si>
  <si>
    <t>GUAG671023HZSTLL02</t>
  </si>
  <si>
    <t>GUILLERMO GUTIERREZ ALMARAZ</t>
  </si>
  <si>
    <t>SUCM970101HZSRSR00</t>
  </si>
  <si>
    <t>MARCOS SUAREZ CASTAÑON</t>
  </si>
  <si>
    <t>SAVL891016HZSNZN06</t>
  </si>
  <si>
    <t>LEONARDO ALBERTO SANDOVAL  VAZQUEZ</t>
  </si>
  <si>
    <t>32DTP0001C</t>
  </si>
  <si>
    <t>32DTP0002B</t>
  </si>
  <si>
    <t>32DPT0003A</t>
  </si>
  <si>
    <t>0</t>
  </si>
  <si>
    <t>1</t>
  </si>
  <si>
    <t>100</t>
  </si>
  <si>
    <t>120</t>
  </si>
  <si>
    <t>20215</t>
  </si>
  <si>
    <t>8.0</t>
  </si>
  <si>
    <t>1131</t>
  </si>
  <si>
    <t>1103</t>
  </si>
  <si>
    <t>1003</t>
  </si>
  <si>
    <t>05</t>
  </si>
  <si>
    <t>A03202</t>
  </si>
  <si>
    <t>00.0</t>
  </si>
  <si>
    <t>6781</t>
  </si>
  <si>
    <t>2</t>
  </si>
  <si>
    <t>20200701</t>
  </si>
  <si>
    <t>20200930</t>
  </si>
  <si>
    <t>10203</t>
  </si>
  <si>
    <t>CF19201</t>
  </si>
  <si>
    <t>6802</t>
  </si>
  <si>
    <t>10213</t>
  </si>
  <si>
    <t>S01202</t>
  </si>
  <si>
    <t>6793</t>
  </si>
  <si>
    <t>10205</t>
  </si>
  <si>
    <t>T08201</t>
  </si>
  <si>
    <t>11461</t>
  </si>
  <si>
    <t>20401</t>
  </si>
  <si>
    <t>CF33204</t>
  </si>
  <si>
    <t>6800</t>
  </si>
  <si>
    <t>20109</t>
  </si>
  <si>
    <t>CF33206</t>
  </si>
  <si>
    <t>14526</t>
  </si>
  <si>
    <t>6778</t>
  </si>
  <si>
    <t>6822</t>
  </si>
  <si>
    <t>20202</t>
  </si>
  <si>
    <t>CF18203</t>
  </si>
  <si>
    <t>6810</t>
  </si>
  <si>
    <t>6817</t>
  </si>
  <si>
    <t>6783</t>
  </si>
  <si>
    <t>10202</t>
  </si>
  <si>
    <t>CF21202</t>
  </si>
  <si>
    <t>6820</t>
  </si>
  <si>
    <t>13606</t>
  </si>
  <si>
    <t>6808</t>
  </si>
  <si>
    <t>14527</t>
  </si>
  <si>
    <t>13609</t>
  </si>
  <si>
    <t>13465</t>
  </si>
  <si>
    <t>13464</t>
  </si>
  <si>
    <t>6849</t>
  </si>
  <si>
    <t>6844</t>
  </si>
  <si>
    <t>D00011</t>
  </si>
  <si>
    <t>14691</t>
  </si>
  <si>
    <t>6839</t>
  </si>
  <si>
    <t>CF33203</t>
  </si>
  <si>
    <t>6838</t>
  </si>
  <si>
    <t>14525</t>
  </si>
  <si>
    <t>6852</t>
  </si>
  <si>
    <t>CF04201</t>
  </si>
  <si>
    <t>6825</t>
  </si>
  <si>
    <t>6835</t>
  </si>
  <si>
    <t>13463</t>
  </si>
  <si>
    <t>6841</t>
  </si>
  <si>
    <t>13608</t>
  </si>
  <si>
    <t>6826</t>
  </si>
  <si>
    <t>6830</t>
  </si>
  <si>
    <t>CF34201</t>
  </si>
  <si>
    <t>6823</t>
  </si>
  <si>
    <t>30102</t>
  </si>
  <si>
    <t>L5XC</t>
  </si>
  <si>
    <t>DF001</t>
  </si>
  <si>
    <t>3</t>
  </si>
  <si>
    <t>DF002</t>
  </si>
  <si>
    <t>DF003</t>
  </si>
  <si>
    <t>DF004</t>
  </si>
  <si>
    <t>DF005</t>
  </si>
  <si>
    <t>DF006</t>
  </si>
  <si>
    <t>DF007</t>
  </si>
  <si>
    <t>DF010</t>
  </si>
  <si>
    <t>DF012</t>
  </si>
  <si>
    <t>DF013</t>
  </si>
  <si>
    <t>DF014</t>
  </si>
  <si>
    <t>DF015</t>
  </si>
  <si>
    <t>DF016</t>
  </si>
  <si>
    <t>DF018</t>
  </si>
  <si>
    <t>DF019</t>
  </si>
  <si>
    <t>DF021</t>
  </si>
  <si>
    <t>DF023</t>
  </si>
  <si>
    <t>DF024</t>
  </si>
  <si>
    <t>DF025</t>
  </si>
  <si>
    <t>DF026</t>
  </si>
  <si>
    <t>DF027</t>
  </si>
  <si>
    <t>DF028</t>
  </si>
  <si>
    <t>DF029</t>
  </si>
  <si>
    <t>DF031</t>
  </si>
  <si>
    <t>DF032</t>
  </si>
  <si>
    <t>DF033</t>
  </si>
  <si>
    <t>DF034</t>
  </si>
  <si>
    <t>DF035</t>
  </si>
  <si>
    <t>DF036</t>
  </si>
  <si>
    <t>DF037</t>
  </si>
  <si>
    <t>DF040</t>
  </si>
  <si>
    <t>DF041</t>
  </si>
  <si>
    <t>DF042</t>
  </si>
  <si>
    <t>DF043</t>
  </si>
  <si>
    <t>DF049</t>
  </si>
  <si>
    <t>DF050</t>
  </si>
  <si>
    <t>DF051</t>
  </si>
  <si>
    <t>DF052</t>
  </si>
  <si>
    <t>DF054</t>
  </si>
  <si>
    <t>DF055</t>
  </si>
  <si>
    <t>DF057</t>
  </si>
  <si>
    <t>DF058</t>
  </si>
  <si>
    <t>DF059</t>
  </si>
  <si>
    <t>DF061</t>
  </si>
  <si>
    <t>DF062</t>
  </si>
  <si>
    <t>DF064</t>
  </si>
  <si>
    <t>DF065</t>
  </si>
  <si>
    <t>DF066</t>
  </si>
  <si>
    <t>DF069</t>
  </si>
  <si>
    <t>DF070</t>
  </si>
  <si>
    <t>DF071</t>
  </si>
  <si>
    <t>DF072</t>
  </si>
  <si>
    <t>DF073</t>
  </si>
  <si>
    <t>DF074</t>
  </si>
  <si>
    <t>DF076</t>
  </si>
  <si>
    <t>DF077</t>
  </si>
  <si>
    <t>DF078</t>
  </si>
  <si>
    <t>DF079</t>
  </si>
  <si>
    <t>DF080</t>
  </si>
  <si>
    <t>DF081</t>
  </si>
  <si>
    <t>DF084</t>
  </si>
  <si>
    <t>DF086</t>
  </si>
  <si>
    <t>DF088</t>
  </si>
  <si>
    <t>DF090</t>
  </si>
  <si>
    <t>DF092</t>
  </si>
  <si>
    <t>DF093</t>
  </si>
  <si>
    <t>DF103</t>
  </si>
  <si>
    <t>DF106</t>
  </si>
  <si>
    <t>DF108</t>
  </si>
  <si>
    <t>DF110</t>
  </si>
  <si>
    <t>DF097</t>
  </si>
  <si>
    <t>DF201</t>
  </si>
  <si>
    <t>DF111</t>
  </si>
  <si>
    <t>6828</t>
  </si>
  <si>
    <t>DF099</t>
  </si>
  <si>
    <t>DF200</t>
  </si>
  <si>
    <t>6795</t>
  </si>
  <si>
    <t>DF0115</t>
  </si>
  <si>
    <t>DF0120</t>
  </si>
  <si>
    <t>14692</t>
  </si>
  <si>
    <t>DF0100</t>
  </si>
  <si>
    <t>40401</t>
  </si>
  <si>
    <t>D004</t>
  </si>
  <si>
    <t>12608</t>
  </si>
  <si>
    <t>4</t>
  </si>
  <si>
    <t>6845</t>
  </si>
  <si>
    <t>6847</t>
  </si>
  <si>
    <t>13607</t>
  </si>
  <si>
    <t>6815</t>
  </si>
  <si>
    <t>6811</t>
  </si>
  <si>
    <t>6813</t>
  </si>
  <si>
    <t>6798</t>
  </si>
  <si>
    <t>6842</t>
  </si>
  <si>
    <t>6809</t>
  </si>
  <si>
    <t>14524</t>
  </si>
  <si>
    <t>DF203</t>
  </si>
  <si>
    <t>DF206</t>
  </si>
  <si>
    <t>DF204</t>
  </si>
  <si>
    <t>DF125</t>
  </si>
  <si>
    <t>DF126</t>
  </si>
  <si>
    <t>DF127</t>
  </si>
  <si>
    <t>DF131</t>
  </si>
  <si>
    <t>DF132</t>
  </si>
  <si>
    <t>S01201</t>
  </si>
  <si>
    <t>6850</t>
  </si>
  <si>
    <t>DF124</t>
  </si>
  <si>
    <t>DF045</t>
  </si>
  <si>
    <t>6797</t>
  </si>
  <si>
    <t>DF136</t>
  </si>
  <si>
    <t>DF047</t>
  </si>
  <si>
    <t>DF0113</t>
  </si>
  <si>
    <t>12644</t>
  </si>
  <si>
    <t>6846</t>
  </si>
  <si>
    <t>DF116</t>
  </si>
  <si>
    <t>DF117</t>
  </si>
  <si>
    <t>DF118</t>
  </si>
  <si>
    <t>20402</t>
  </si>
  <si>
    <t>CF18201</t>
  </si>
  <si>
    <t>6831</t>
  </si>
  <si>
    <t>13462</t>
  </si>
  <si>
    <t>6819</t>
  </si>
  <si>
    <t>6801</t>
  </si>
  <si>
    <t>DF0114</t>
  </si>
  <si>
    <t>DF138</t>
  </si>
  <si>
    <t>DF139</t>
  </si>
  <si>
    <t>DF140</t>
  </si>
  <si>
    <t>DF141</t>
  </si>
  <si>
    <t>6832</t>
  </si>
  <si>
    <t>11952</t>
  </si>
  <si>
    <t>DF207</t>
  </si>
  <si>
    <t>L5XATEC</t>
  </si>
  <si>
    <t>DF056</t>
  </si>
  <si>
    <t>0.00</t>
  </si>
  <si>
    <t>31</t>
  </si>
  <si>
    <t>II</t>
  </si>
  <si>
    <t>201005</t>
  </si>
  <si>
    <t>99999</t>
  </si>
  <si>
    <t>202018</t>
  </si>
  <si>
    <t>LOBM620510SX3</t>
  </si>
  <si>
    <t>LOBM620510HZSPRR08</t>
  </si>
  <si>
    <t>MARIO LOPEZ BARAJAS</t>
  </si>
  <si>
    <t>11952F</t>
  </si>
  <si>
    <t>13</t>
  </si>
  <si>
    <t>199010</t>
  </si>
  <si>
    <t>202012</t>
  </si>
  <si>
    <t>201902</t>
  </si>
  <si>
    <t>21</t>
  </si>
  <si>
    <t>20</t>
  </si>
  <si>
    <t>BACHILLERATO TÉCNICO</t>
  </si>
  <si>
    <t>SECRETARÍA "C"</t>
  </si>
  <si>
    <t>P</t>
  </si>
  <si>
    <t>SECRETARIA "B"</t>
  </si>
  <si>
    <t>07</t>
  </si>
  <si>
    <t>AUXILIAR DE SEGURIDAD</t>
  </si>
  <si>
    <t>02</t>
  </si>
  <si>
    <t>SUPERVISOR DE MANTENIMIENTO</t>
  </si>
  <si>
    <t>09</t>
  </si>
  <si>
    <t>TUTOR ESCOLAR</t>
  </si>
  <si>
    <t>06</t>
  </si>
  <si>
    <t>ASISTENTE ESCOLAR Y SOCIAL</t>
  </si>
  <si>
    <t>TÉCNICO FINANCIERO</t>
  </si>
  <si>
    <t>SUBJEFE TÉCNICO ESPECIALISTA</t>
  </si>
  <si>
    <t>JEFE DE PROYECTO</t>
  </si>
  <si>
    <t>15</t>
  </si>
  <si>
    <t>TÉCNICO BIBLIOTECARIO</t>
  </si>
  <si>
    <t>COORDINADOR EJECUTIVO II</t>
  </si>
  <si>
    <t>DIRECTOR DE PLANTEL "B" Y "C" II</t>
  </si>
  <si>
    <t>27</t>
  </si>
  <si>
    <t>TECNICO INSTRUCTOR "A"</t>
  </si>
  <si>
    <t>PROFESOR INSTRUCTOR "C"</t>
  </si>
  <si>
    <t>L5XCBI</t>
  </si>
  <si>
    <t>TECNICO CB I</t>
  </si>
  <si>
    <t>L5XCBII</t>
  </si>
  <si>
    <t>TECNICO CB  II</t>
  </si>
  <si>
    <t>ASISTENTE DE SERVICIOS BÁSICOS</t>
  </si>
  <si>
    <t>AUXILIAR DE SERVICIOS GENERALES</t>
  </si>
  <si>
    <t>04</t>
  </si>
  <si>
    <t>TÉCNICO EN GRAFICACIÓN</t>
  </si>
  <si>
    <t>08</t>
  </si>
  <si>
    <t>8</t>
  </si>
  <si>
    <t>9</t>
  </si>
  <si>
    <t>34</t>
  </si>
  <si>
    <t>24</t>
  </si>
  <si>
    <t>11</t>
  </si>
  <si>
    <t>999999</t>
  </si>
  <si>
    <t>40.0</t>
  </si>
  <si>
    <t>D</t>
  </si>
  <si>
    <t>F</t>
  </si>
  <si>
    <t>D1</t>
  </si>
  <si>
    <t>6261</t>
  </si>
  <si>
    <t>DESCUENTO PLAN DIFERENTE</t>
  </si>
  <si>
    <t>99999999</t>
  </si>
  <si>
    <t>P3</t>
  </si>
  <si>
    <t>2600</t>
  </si>
  <si>
    <t>PUNTUALIDAD Y ASISTENCIA.</t>
  </si>
  <si>
    <t>6252</t>
  </si>
  <si>
    <t>SEG.INVALIDEZ Y VIDA</t>
  </si>
  <si>
    <t>6253</t>
  </si>
  <si>
    <t>S.SOCIALES Y CULT.</t>
  </si>
  <si>
    <t>6254</t>
  </si>
  <si>
    <t>S.RET.CESANTIA AVZDA.</t>
  </si>
  <si>
    <t>2737</t>
  </si>
  <si>
    <t>SEGURO IND. METLIFE</t>
  </si>
  <si>
    <t>CREDITO FONACOT. 2</t>
  </si>
  <si>
    <t>6255</t>
  </si>
  <si>
    <t>RETENCION IMSS.</t>
  </si>
  <si>
    <t>8523</t>
  </si>
  <si>
    <t>CUOTA SINDICAL DOCENTES.</t>
  </si>
  <si>
    <t>8095</t>
  </si>
  <si>
    <t>CRED. INFONAVIT</t>
  </si>
  <si>
    <t>DESCUENTO IMSS AE</t>
  </si>
  <si>
    <t>E</t>
  </si>
  <si>
    <t>CRED. INFONAVIT AE</t>
  </si>
  <si>
    <t>HRS. BASE F.</t>
  </si>
  <si>
    <t>HRS. TIEMPO DET. F.</t>
  </si>
  <si>
    <t>CUOTA SINDICAL DOC. EST..</t>
  </si>
  <si>
    <t>6264</t>
  </si>
  <si>
    <t>DESC.COMP.GASTOS</t>
  </si>
  <si>
    <t>1020</t>
  </si>
  <si>
    <t>PAGO POR DEFUNCION</t>
  </si>
  <si>
    <t>1009</t>
  </si>
  <si>
    <t>ESTIMULO AL DESEMP. DOC. I.F.</t>
  </si>
  <si>
    <t>2625</t>
  </si>
  <si>
    <t>APOYO UTILES ESCOLARES</t>
  </si>
  <si>
    <t>6266</t>
  </si>
  <si>
    <t>KAPITAL FINANCIERA A.F.</t>
  </si>
  <si>
    <t>2800</t>
  </si>
  <si>
    <t>DESPENSA MANDOS MEDIOS</t>
  </si>
  <si>
    <t>1005</t>
  </si>
  <si>
    <t>SAL. DOC. FINIQUITO</t>
  </si>
  <si>
    <t>2912</t>
  </si>
  <si>
    <t>AHORRO SOLIDARIO CTA IND</t>
  </si>
  <si>
    <t>5710</t>
  </si>
  <si>
    <t>ANTICIPO DE SUELDO DOCENT</t>
  </si>
  <si>
    <t>1004</t>
  </si>
  <si>
    <t>SALARIO A.E.</t>
  </si>
  <si>
    <t>6268</t>
  </si>
  <si>
    <t>CREDIEMPLEADO A.E.</t>
  </si>
  <si>
    <t>S.RET.CES. AVZDA. A.E.</t>
  </si>
  <si>
    <t>CESANTIA AVANZADA DOCENTE</t>
  </si>
  <si>
    <t>SALARIO BASE ADMTVO.</t>
  </si>
  <si>
    <t>1602</t>
  </si>
  <si>
    <t>DESARROLLO Y CAPACITACIÓN</t>
  </si>
  <si>
    <t>2517</t>
  </si>
  <si>
    <t>ESTIMULO POR PRODUCTIVIDAD</t>
  </si>
  <si>
    <t>2518</t>
  </si>
  <si>
    <t>COMPENSACION GARANTIZADA</t>
  </si>
  <si>
    <t>2655</t>
  </si>
  <si>
    <t>APARATOS ORTOPEDICOS</t>
  </si>
  <si>
    <t>2766</t>
  </si>
  <si>
    <t>PRIMA DE ANTIGÜEDAD</t>
  </si>
  <si>
    <t>DESPENSA</t>
  </si>
  <si>
    <t>2805</t>
  </si>
  <si>
    <t>PREVISION SOCIAL MULT.</t>
  </si>
  <si>
    <t>2850</t>
  </si>
  <si>
    <t>CONDICIONES INSALUBRES</t>
  </si>
  <si>
    <t>1927</t>
  </si>
  <si>
    <t>SEGURO DE DAÑOS FOVISSSTE</t>
  </si>
  <si>
    <t>6250</t>
  </si>
  <si>
    <t>SEG.SALUD T.ACTIVO</t>
  </si>
  <si>
    <t>6251</t>
  </si>
  <si>
    <t>SEG.SALUD T.PENSIONADO</t>
  </si>
  <si>
    <t>CRED. HIP. CRECIENTE</t>
  </si>
  <si>
    <t>8135</t>
  </si>
  <si>
    <t>PRESTAMO ISSSTE</t>
  </si>
  <si>
    <t>CUOTA SINDICAL ADMTVO.</t>
  </si>
  <si>
    <t>2680</t>
  </si>
  <si>
    <t>ANTEOJOS O LENTES DE CONTACTO</t>
  </si>
  <si>
    <t>3613</t>
  </si>
  <si>
    <t>AGUINALDO PROP. DOC FIN</t>
  </si>
  <si>
    <t>ANTICIPO DE SUELDO</t>
  </si>
  <si>
    <t>6262</t>
  </si>
  <si>
    <t>DESCTO PLAN DIF ADMVO</t>
  </si>
  <si>
    <t>6267</t>
  </si>
  <si>
    <t>DESCUENTO VIVALIA DOCENTE</t>
  </si>
  <si>
    <t>2920</t>
  </si>
  <si>
    <t>SEGURO DE RETIRO</t>
  </si>
  <si>
    <t>2735</t>
  </si>
  <si>
    <t>SEGURO DE VIDA METLIFE.</t>
  </si>
  <si>
    <t>2701</t>
  </si>
  <si>
    <t xml:space="preserve">ESTIMULO 5 AÑOS </t>
  </si>
  <si>
    <t xml:space="preserve">ESTIMULO 20 AÑOS </t>
  </si>
  <si>
    <t>SEGURO IND. GNP</t>
  </si>
  <si>
    <t>SEGURO DE VIDA AFIRME</t>
  </si>
  <si>
    <t xml:space="preserve">SEGURO IND. GNP DOCENTE </t>
  </si>
  <si>
    <t>2754</t>
  </si>
  <si>
    <t>GUARDERIA</t>
  </si>
  <si>
    <t>INCAPACIDAD.</t>
  </si>
  <si>
    <t>APOYO UTILES ESCOLARES.</t>
  </si>
  <si>
    <t>Trimestre 3</t>
  </si>
  <si>
    <t>Nómina Ordinaria</t>
  </si>
  <si>
    <t>ALTA</t>
  </si>
  <si>
    <t>0000001</t>
  </si>
  <si>
    <t>BAJA</t>
  </si>
  <si>
    <t>11311103100305L5XC0.00DF093</t>
  </si>
  <si>
    <t>11311103100305L5XATEC0.00DF056</t>
  </si>
  <si>
    <t>11311103100305L5XATEC0.00DF0113</t>
  </si>
  <si>
    <t>11311103100305CF332040.0011952F</t>
  </si>
  <si>
    <t>11311103100305L5XC0.00DF0113</t>
  </si>
  <si>
    <t>110310030500000010.00DF051</t>
  </si>
  <si>
    <t>20190904</t>
  </si>
  <si>
    <t>con goce de sueldo</t>
  </si>
  <si>
    <t>Licencia Sindical</t>
  </si>
  <si>
    <t>110310030500000010.00DF018</t>
  </si>
  <si>
    <t>20200630</t>
  </si>
  <si>
    <t>1103100305S012020.006798</t>
  </si>
  <si>
    <t>20200504</t>
  </si>
  <si>
    <t>110310030500000010.00DF023</t>
  </si>
  <si>
    <t>3° Trimestre</t>
  </si>
  <si>
    <t>Héctor Alejandro González López</t>
  </si>
  <si>
    <t>Unidad de Enlace PEF / CONAC</t>
  </si>
  <si>
    <t>Trimestre 1</t>
  </si>
  <si>
    <t>11311103100305AT0030.00AE003-6</t>
  </si>
  <si>
    <t>AT003</t>
  </si>
  <si>
    <t>11311103100305CF332060.0013462</t>
  </si>
  <si>
    <t>11311103100305S012010.006801</t>
  </si>
  <si>
    <t>11311103100305CF182010.006819</t>
  </si>
  <si>
    <t>11311103100305CF332040.0011952</t>
  </si>
  <si>
    <t>11311103100305S012010.006832</t>
  </si>
  <si>
    <t>1131110310030500000010.00DF097</t>
  </si>
  <si>
    <t>1131110310030500000010.00DF0114</t>
  </si>
  <si>
    <t>1131110310030500000010.00DF060</t>
  </si>
  <si>
    <t>HEDN7104192C7</t>
  </si>
  <si>
    <t>HEDN710419MZSRMM01</t>
  </si>
  <si>
    <t>NOEMI HERNANDEZ DOMINGUEZ</t>
  </si>
  <si>
    <t>1131110310030500000010.00DF139</t>
  </si>
  <si>
    <t>1131110310030500000010.00DF140</t>
  </si>
  <si>
    <t>1131110310030500000010.00DF138</t>
  </si>
  <si>
    <t>JESUS CARLOS GUERRERO VENEGAS</t>
  </si>
  <si>
    <t>1131110310030500000010.00DF141</t>
  </si>
  <si>
    <t>1131110310030500000010.00DF207</t>
  </si>
  <si>
    <t>LOLI590405GM6</t>
  </si>
  <si>
    <t>LOLI590405MZSPNR07</t>
  </si>
  <si>
    <t>IRMA ALICIA LOPEZ LUNA</t>
  </si>
  <si>
    <t>11311103100305CF332060.0014526</t>
  </si>
  <si>
    <t>AOAE531228GJ6</t>
  </si>
  <si>
    <t>AOAE531228HZSCYL05</t>
  </si>
  <si>
    <t>EULALIO ACOSTA AYALA</t>
  </si>
  <si>
    <t>11311103100305T082010.0011461</t>
  </si>
  <si>
    <t>GARL5804176G5</t>
  </si>
  <si>
    <t>GARL580417HZSYSR01</t>
  </si>
  <si>
    <t>LORENZO GAYTAN DE LA ROSA</t>
  </si>
  <si>
    <t>11311103100305CF192010.006844</t>
  </si>
  <si>
    <t>CAEA480510JM4</t>
  </si>
  <si>
    <t>CAEA480510HZSRLL06</t>
  </si>
  <si>
    <t>ALEJANDRO CARRILLO ELICERIO</t>
  </si>
  <si>
    <t>1131110310030500000010.00DF115</t>
  </si>
  <si>
    <t>LAOG9706171Q9</t>
  </si>
  <si>
    <t>LAOG970617MZSRCL03</t>
  </si>
  <si>
    <t>GLORIA GUADALUPE LARA OCHOA</t>
  </si>
  <si>
    <t>1131110310030500000010.00DF093</t>
  </si>
  <si>
    <t>11311103100305A032020.006826</t>
  </si>
  <si>
    <t>CAMBIO</t>
  </si>
  <si>
    <t>11311103100305S012020.006842</t>
  </si>
  <si>
    <t>Trimestre 2</t>
  </si>
  <si>
    <t>1131110310030500000010.00DF105</t>
  </si>
  <si>
    <t>GOEG6205299V8</t>
  </si>
  <si>
    <t>GOEG620529HSRMSL01</t>
  </si>
  <si>
    <t>GILBERTO GOMEZ ESTRELLA</t>
  </si>
  <si>
    <t>Información reportada por la Entidad Federativa, correspondiente al periodo: ENERO - MARZO 2020</t>
  </si>
  <si>
    <t>Información reportada por la Entidad Federativa, correspondiente al periodo: ABRIL - JUNIO 2020</t>
  </si>
  <si>
    <t>Información reportada por la Entidad Federativa, correspondiente al periodo: JULIO - SEPTIEMBRE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</si>
</sst>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00.0"/>
    <numFmt numFmtId="167" formatCode="#,##0_ ;\-#,##0\ "/>
    <numFmt numFmtId="168" formatCode="0.0%"/>
  </numFmts>
  <fonts count="6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3" tint="-0.249977111117893"/>
      <name val="Calibri"/>
      <family val="2"/>
      <scheme val="minor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8"/>
      <name val="Verdana"/>
      <family val="2"/>
    </font>
    <font>
      <sz val="10"/>
      <name val="Arial"/>
      <family val="2"/>
    </font>
    <font>
      <b/>
      <sz val="12"/>
      <color rgb="FFFF0000"/>
      <name val="Calibri"/>
      <family val="2"/>
      <scheme val="minor"/>
    </font>
    <font>
      <b/>
      <sz val="13"/>
      <color theme="3" tint="-0.249977111117893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0"/>
      <color theme="3" tint="-0.249977111117893"/>
      <name val="Arial"/>
      <family val="2"/>
    </font>
    <font>
      <sz val="11"/>
      <color theme="3" tint="-0.249977111117893"/>
      <name val="Calibri"/>
      <family val="2"/>
      <scheme val="minor"/>
    </font>
    <font>
      <sz val="11"/>
      <color rgb="FF161616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8" fillId="0" borderId="0"/>
  </cellStyleXfs>
  <cellXfs count="523">
    <xf numFmtId="0" fontId="0" fillId="0" borderId="0" xfId="0"/>
    <xf numFmtId="0" fontId="0" fillId="0" borderId="0" xfId="0" applyBorder="1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0" fontId="3" fillId="4" borderId="0" xfId="2" applyFont="1" applyFill="1" applyAlignment="1">
      <alignment horizontal="center" vertical="center"/>
    </xf>
    <xf numFmtId="1" fontId="10" fillId="0" borderId="0" xfId="1" applyNumberFormat="1" applyFont="1" applyBorder="1" applyAlignment="1" applyProtection="1">
      <alignment horizontal="center" vertical="center"/>
      <protection locked="0"/>
    </xf>
    <xf numFmtId="1" fontId="10" fillId="0" borderId="0" xfId="1" applyNumberFormat="1" applyFont="1" applyBorder="1" applyAlignment="1" applyProtection="1">
      <alignment horizontal="center" vertical="center"/>
      <protection hidden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3" fillId="0" borderId="11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14" fillId="0" borderId="0" xfId="0" applyFont="1" applyProtection="1"/>
    <xf numFmtId="0" fontId="5" fillId="5" borderId="5" xfId="0" applyFont="1" applyFill="1" applyBorder="1" applyProtection="1"/>
    <xf numFmtId="0" fontId="5" fillId="5" borderId="6" xfId="0" applyFont="1" applyFill="1" applyBorder="1" applyProtection="1"/>
    <xf numFmtId="0" fontId="5" fillId="5" borderId="7" xfId="0" applyFont="1" applyFill="1" applyBorder="1" applyProtection="1"/>
    <xf numFmtId="0" fontId="15" fillId="0" borderId="0" xfId="0" applyFont="1" applyProtection="1"/>
    <xf numFmtId="0" fontId="16" fillId="5" borderId="0" xfId="0" applyFont="1" applyFill="1" applyBorder="1" applyAlignment="1" applyProtection="1"/>
    <xf numFmtId="0" fontId="5" fillId="5" borderId="0" xfId="0" applyFont="1" applyFill="1" applyBorder="1" applyAlignment="1" applyProtection="1"/>
    <xf numFmtId="0" fontId="5" fillId="5" borderId="0" xfId="0" applyFont="1" applyFill="1" applyBorder="1" applyProtection="1"/>
    <xf numFmtId="0" fontId="5" fillId="5" borderId="0" xfId="0" applyFont="1" applyFill="1" applyBorder="1" applyAlignment="1" applyProtection="1">
      <alignment horizontal="right"/>
    </xf>
    <xf numFmtId="0" fontId="5" fillId="5" borderId="12" xfId="0" applyFont="1" applyFill="1" applyBorder="1" applyProtection="1"/>
    <xf numFmtId="0" fontId="17" fillId="5" borderId="8" xfId="0" applyFont="1" applyFill="1" applyBorder="1" applyProtection="1"/>
    <xf numFmtId="0" fontId="17" fillId="5" borderId="9" xfId="0" applyFont="1" applyFill="1" applyBorder="1" applyProtection="1"/>
    <xf numFmtId="0" fontId="17" fillId="5" borderId="10" xfId="0" applyFont="1" applyFill="1" applyBorder="1" applyAlignment="1" applyProtection="1">
      <alignment horizontal="right"/>
    </xf>
    <xf numFmtId="0" fontId="18" fillId="0" borderId="0" xfId="0" applyFont="1" applyProtection="1"/>
    <xf numFmtId="0" fontId="19" fillId="0" borderId="0" xfId="0" applyFont="1" applyProtection="1"/>
    <xf numFmtId="0" fontId="21" fillId="0" borderId="0" xfId="0" applyFont="1" applyProtection="1"/>
    <xf numFmtId="0" fontId="20" fillId="6" borderId="13" xfId="0" applyFont="1" applyFill="1" applyBorder="1" applyAlignment="1" applyProtection="1">
      <alignment horizontal="center" vertical="center" wrapText="1"/>
    </xf>
    <xf numFmtId="0" fontId="20" fillId="7" borderId="13" xfId="0" applyFont="1" applyFill="1" applyBorder="1" applyAlignment="1" applyProtection="1">
      <alignment horizontal="center" vertical="center" wrapText="1"/>
    </xf>
    <xf numFmtId="0" fontId="20" fillId="6" borderId="14" xfId="0" applyFont="1" applyFill="1" applyBorder="1" applyAlignment="1" applyProtection="1">
      <alignment vertical="center" wrapText="1"/>
    </xf>
    <xf numFmtId="0" fontId="14" fillId="0" borderId="0" xfId="0" applyFont="1"/>
    <xf numFmtId="0" fontId="10" fillId="0" borderId="11" xfId="0" applyFont="1" applyFill="1" applyBorder="1"/>
    <xf numFmtId="167" fontId="1" fillId="5" borderId="0" xfId="1" applyNumberFormat="1" applyFont="1" applyFill="1" applyBorder="1" applyProtection="1">
      <protection hidden="1"/>
    </xf>
    <xf numFmtId="0" fontId="10" fillId="0" borderId="0" xfId="0" applyFont="1" applyFill="1" applyBorder="1"/>
    <xf numFmtId="0" fontId="13" fillId="0" borderId="0" xfId="0" applyFont="1"/>
    <xf numFmtId="167" fontId="1" fillId="5" borderId="0" xfId="1" applyNumberFormat="1" applyFont="1" applyFill="1" applyBorder="1"/>
    <xf numFmtId="165" fontId="10" fillId="5" borderId="0" xfId="1" applyNumberFormat="1" applyFont="1" applyFill="1" applyBorder="1"/>
    <xf numFmtId="0" fontId="13" fillId="0" borderId="0" xfId="0" applyFont="1" applyFill="1" applyBorder="1"/>
    <xf numFmtId="0" fontId="13" fillId="0" borderId="12" xfId="0" applyFont="1" applyFill="1" applyBorder="1"/>
    <xf numFmtId="0" fontId="22" fillId="0" borderId="11" xfId="0" applyFont="1" applyFill="1" applyBorder="1"/>
    <xf numFmtId="0" fontId="22" fillId="0" borderId="0" xfId="0" applyFont="1" applyFill="1" applyBorder="1"/>
    <xf numFmtId="0" fontId="23" fillId="0" borderId="0" xfId="0" applyFont="1"/>
    <xf numFmtId="0" fontId="24" fillId="0" borderId="0" xfId="0" applyFont="1" applyFill="1" applyBorder="1"/>
    <xf numFmtId="0" fontId="24" fillId="0" borderId="12" xfId="0" applyFont="1" applyFill="1" applyBorder="1"/>
    <xf numFmtId="0" fontId="24" fillId="0" borderId="8" xfId="0" applyFont="1" applyFill="1" applyBorder="1"/>
    <xf numFmtId="0" fontId="24" fillId="0" borderId="9" xfId="0" applyFont="1" applyFill="1" applyBorder="1"/>
    <xf numFmtId="0" fontId="25" fillId="0" borderId="9" xfId="0" applyFont="1" applyFill="1" applyBorder="1"/>
    <xf numFmtId="0" fontId="24" fillId="0" borderId="10" xfId="0" applyFont="1" applyFill="1" applyBorder="1"/>
    <xf numFmtId="0" fontId="22" fillId="0" borderId="0" xfId="0" applyFont="1"/>
    <xf numFmtId="0" fontId="24" fillId="0" borderId="0" xfId="0" applyFont="1"/>
    <xf numFmtId="0" fontId="17" fillId="0" borderId="0" xfId="0" applyFont="1"/>
    <xf numFmtId="0" fontId="28" fillId="0" borderId="0" xfId="0" applyFont="1"/>
    <xf numFmtId="0" fontId="20" fillId="6" borderId="13" xfId="0" applyFont="1" applyFill="1" applyBorder="1" applyAlignment="1">
      <alignment horizontal="center" vertical="center" wrapText="1"/>
    </xf>
    <xf numFmtId="0" fontId="0" fillId="0" borderId="11" xfId="0" applyBorder="1"/>
    <xf numFmtId="0" fontId="0" fillId="0" borderId="12" xfId="0" applyBorder="1"/>
    <xf numFmtId="0" fontId="29" fillId="0" borderId="0" xfId="0" applyFont="1"/>
    <xf numFmtId="0" fontId="5" fillId="5" borderId="5" xfId="0" applyFont="1" applyFill="1" applyBorder="1"/>
    <xf numFmtId="0" fontId="5" fillId="5" borderId="6" xfId="0" applyFont="1" applyFill="1" applyBorder="1"/>
    <xf numFmtId="0" fontId="5" fillId="5" borderId="7" xfId="0" applyFont="1" applyFill="1" applyBorder="1"/>
    <xf numFmtId="0" fontId="15" fillId="0" borderId="0" xfId="0" applyFont="1"/>
    <xf numFmtId="0" fontId="5" fillId="5" borderId="0" xfId="0" applyFont="1" applyFill="1" applyBorder="1"/>
    <xf numFmtId="0" fontId="5" fillId="5" borderId="0" xfId="0" applyFont="1" applyFill="1" applyBorder="1" applyAlignment="1">
      <alignment horizontal="right"/>
    </xf>
    <xf numFmtId="0" fontId="17" fillId="5" borderId="8" xfId="0" applyFont="1" applyFill="1" applyBorder="1"/>
    <xf numFmtId="0" fontId="17" fillId="5" borderId="9" xfId="0" applyFont="1" applyFill="1" applyBorder="1"/>
    <xf numFmtId="0" fontId="0" fillId="5" borderId="10" xfId="0" applyFont="1" applyFill="1" applyBorder="1" applyAlignment="1">
      <alignment horizontal="right"/>
    </xf>
    <xf numFmtId="0" fontId="30" fillId="0" borderId="0" xfId="0" applyFont="1" applyAlignment="1">
      <alignment horizontal="left" vertical="center"/>
    </xf>
    <xf numFmtId="0" fontId="31" fillId="0" borderId="0" xfId="0" applyFont="1"/>
    <xf numFmtId="0" fontId="30" fillId="0" borderId="0" xfId="0" applyFont="1"/>
    <xf numFmtId="0" fontId="20" fillId="6" borderId="13" xfId="0" applyFont="1" applyFill="1" applyBorder="1" applyAlignment="1">
      <alignment horizontal="center" vertical="center" wrapText="1"/>
    </xf>
    <xf numFmtId="0" fontId="32" fillId="0" borderId="0" xfId="0" applyFont="1"/>
    <xf numFmtId="0" fontId="20" fillId="7" borderId="13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0" fontId="33" fillId="0" borderId="0" xfId="0" applyFont="1"/>
    <xf numFmtId="0" fontId="33" fillId="0" borderId="0" xfId="0" applyFont="1" applyFill="1" applyBorder="1" applyAlignment="1">
      <alignment horizontal="center" vertical="center"/>
    </xf>
    <xf numFmtId="0" fontId="20" fillId="6" borderId="14" xfId="0" applyFont="1" applyFill="1" applyBorder="1" applyAlignment="1">
      <alignment vertical="center" wrapText="1"/>
    </xf>
    <xf numFmtId="0" fontId="14" fillId="0" borderId="6" xfId="0" applyNumberFormat="1" applyFont="1" applyFill="1" applyBorder="1" applyAlignment="1">
      <alignment horizontal="center" vertical="center"/>
    </xf>
    <xf numFmtId="49" fontId="14" fillId="0" borderId="6" xfId="0" applyNumberFormat="1" applyFont="1" applyFill="1" applyBorder="1" applyAlignment="1">
      <alignment vertical="center" wrapText="1"/>
    </xf>
    <xf numFmtId="49" fontId="14" fillId="0" borderId="6" xfId="0" applyNumberFormat="1" applyFont="1" applyFill="1" applyBorder="1" applyAlignment="1">
      <alignment wrapText="1"/>
    </xf>
    <xf numFmtId="0" fontId="14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center" vertical="center" wrapText="1"/>
    </xf>
    <xf numFmtId="49" fontId="14" fillId="0" borderId="0" xfId="0" applyNumberFormat="1" applyFont="1" applyFill="1" applyBorder="1" applyAlignment="1">
      <alignment vertical="center" wrapText="1"/>
    </xf>
    <xf numFmtId="166" fontId="14" fillId="0" borderId="0" xfId="0" applyNumberFormat="1" applyFont="1" applyFill="1" applyBorder="1" applyAlignment="1">
      <alignment horizontal="center" vertical="center" wrapText="1"/>
    </xf>
    <xf numFmtId="0" fontId="14" fillId="0" borderId="6" xfId="0" applyNumberFormat="1" applyFont="1" applyFill="1" applyBorder="1" applyAlignment="1">
      <alignment horizontal="center" vertical="center" wrapText="1"/>
    </xf>
    <xf numFmtId="4" fontId="14" fillId="0" borderId="6" xfId="0" applyNumberFormat="1" applyFont="1" applyFill="1" applyBorder="1" applyAlignment="1">
      <alignment vertical="center" wrapText="1"/>
    </xf>
    <xf numFmtId="2" fontId="14" fillId="0" borderId="6" xfId="1" applyNumberFormat="1" applyFont="1" applyFill="1" applyBorder="1" applyAlignment="1">
      <alignment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20" fillId="0" borderId="11" xfId="0" applyFont="1" applyFill="1" applyBorder="1"/>
    <xf numFmtId="0" fontId="20" fillId="0" borderId="0" xfId="0" applyFont="1" applyFill="1" applyBorder="1"/>
    <xf numFmtId="0" fontId="3" fillId="5" borderId="0" xfId="0" applyFont="1" applyFill="1"/>
    <xf numFmtId="4" fontId="3" fillId="5" borderId="0" xfId="0" applyNumberFormat="1" applyFont="1" applyFill="1"/>
    <xf numFmtId="0" fontId="21" fillId="0" borderId="0" xfId="0" applyFont="1" applyFill="1" applyBorder="1"/>
    <xf numFmtId="0" fontId="21" fillId="0" borderId="12" xfId="0" applyFont="1" applyFill="1" applyBorder="1"/>
    <xf numFmtId="0" fontId="34" fillId="0" borderId="0" xfId="0" applyFont="1"/>
    <xf numFmtId="0" fontId="10" fillId="0" borderId="0" xfId="0" applyFont="1" applyFill="1" applyBorder="1" applyAlignment="1"/>
    <xf numFmtId="0" fontId="23" fillId="0" borderId="9" xfId="0" applyFont="1" applyBorder="1"/>
    <xf numFmtId="0" fontId="17" fillId="5" borderId="10" xfId="0" applyFont="1" applyFill="1" applyBorder="1"/>
    <xf numFmtId="0" fontId="10" fillId="7" borderId="25" xfId="0" applyFont="1" applyFill="1" applyBorder="1" applyAlignment="1">
      <alignment horizontal="center" vertical="center" wrapText="1"/>
    </xf>
    <xf numFmtId="0" fontId="10" fillId="7" borderId="26" xfId="0" applyFont="1" applyFill="1" applyBorder="1" applyAlignment="1">
      <alignment vertical="center" wrapText="1"/>
    </xf>
    <xf numFmtId="0" fontId="10" fillId="7" borderId="26" xfId="0" applyFont="1" applyFill="1" applyBorder="1" applyAlignment="1">
      <alignment vertical="center"/>
    </xf>
    <xf numFmtId="0" fontId="10" fillId="7" borderId="27" xfId="0" applyFont="1" applyFill="1" applyBorder="1" applyAlignment="1">
      <alignment vertical="center"/>
    </xf>
    <xf numFmtId="0" fontId="10" fillId="7" borderId="21" xfId="0" applyFont="1" applyFill="1" applyBorder="1" applyAlignment="1">
      <alignment vertical="center" wrapText="1"/>
    </xf>
    <xf numFmtId="0" fontId="0" fillId="0" borderId="0" xfId="0" applyFill="1"/>
    <xf numFmtId="1" fontId="13" fillId="0" borderId="13" xfId="0" applyNumberFormat="1" applyFont="1" applyFill="1" applyBorder="1" applyAlignment="1">
      <alignment vertical="center" wrapText="1"/>
    </xf>
    <xf numFmtId="1" fontId="13" fillId="0" borderId="13" xfId="0" applyNumberFormat="1" applyFont="1" applyFill="1" applyBorder="1" applyAlignment="1">
      <alignment horizontal="left"/>
    </xf>
    <xf numFmtId="1" fontId="13" fillId="0" borderId="13" xfId="0" applyNumberFormat="1" applyFont="1" applyFill="1" applyBorder="1" applyAlignment="1">
      <alignment wrapText="1"/>
    </xf>
    <xf numFmtId="0" fontId="13" fillId="0" borderId="16" xfId="0" applyNumberFormat="1" applyFont="1" applyFill="1" applyBorder="1" applyAlignment="1">
      <alignment horizontal="center" vertical="center" wrapText="1"/>
    </xf>
    <xf numFmtId="164" fontId="13" fillId="0" borderId="16" xfId="0" applyNumberFormat="1" applyFont="1" applyFill="1" applyBorder="1" applyAlignment="1">
      <alignment horizontal="center" vertical="center" wrapText="1"/>
    </xf>
    <xf numFmtId="1" fontId="13" fillId="0" borderId="16" xfId="0" applyNumberFormat="1" applyFont="1" applyFill="1" applyBorder="1" applyAlignment="1">
      <alignment horizontal="center" vertical="center" wrapText="1"/>
    </xf>
    <xf numFmtId="1" fontId="13" fillId="0" borderId="16" xfId="0" applyNumberFormat="1" applyFont="1" applyFill="1" applyBorder="1" applyAlignment="1">
      <alignment vertical="center" wrapText="1"/>
    </xf>
    <xf numFmtId="166" fontId="13" fillId="0" borderId="16" xfId="0" applyNumberFormat="1" applyFont="1" applyFill="1" applyBorder="1" applyAlignment="1">
      <alignment horizontal="center" vertical="center" wrapText="1"/>
    </xf>
    <xf numFmtId="0" fontId="13" fillId="0" borderId="28" xfId="0" applyNumberFormat="1" applyFont="1" applyFill="1" applyBorder="1" applyAlignment="1">
      <alignment horizontal="center" vertical="center" wrapText="1"/>
    </xf>
    <xf numFmtId="1" fontId="13" fillId="0" borderId="13" xfId="0" applyNumberFormat="1" applyFont="1" applyFill="1" applyBorder="1" applyAlignment="1">
      <alignment horizontal="center"/>
    </xf>
    <xf numFmtId="0" fontId="13" fillId="0" borderId="13" xfId="0" applyFont="1" applyFill="1" applyBorder="1" applyAlignment="1">
      <alignment horizontal="center"/>
    </xf>
    <xf numFmtId="43" fontId="13" fillId="0" borderId="13" xfId="1" applyNumberFormat="1" applyFont="1" applyFill="1" applyBorder="1" applyAlignment="1">
      <alignment horizontal="right"/>
    </xf>
    <xf numFmtId="0" fontId="10" fillId="0" borderId="5" xfId="0" applyFont="1" applyFill="1" applyBorder="1"/>
    <xf numFmtId="0" fontId="3" fillId="0" borderId="0" xfId="0" applyFont="1"/>
    <xf numFmtId="0" fontId="3" fillId="0" borderId="6" xfId="0" applyFont="1" applyBorder="1"/>
    <xf numFmtId="0" fontId="3" fillId="0" borderId="6" xfId="0" quotePrefix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10" fillId="0" borderId="0" xfId="0" applyFont="1" applyFill="1" applyBorder="1" applyAlignment="1">
      <alignment horizontal="right"/>
    </xf>
    <xf numFmtId="0" fontId="3" fillId="0" borderId="6" xfId="0" quotePrefix="1" applyFont="1" applyBorder="1" applyAlignment="1">
      <alignment horizontal="left" vertical="top"/>
    </xf>
    <xf numFmtId="0" fontId="36" fillId="0" borderId="6" xfId="0" applyFont="1" applyBorder="1" applyAlignment="1">
      <alignment horizontal="right"/>
    </xf>
    <xf numFmtId="165" fontId="10" fillId="5" borderId="7" xfId="1" applyNumberFormat="1" applyFont="1" applyFill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0" xfId="0" quotePrefix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8" xfId="0" applyBorder="1"/>
    <xf numFmtId="0" fontId="36" fillId="0" borderId="9" xfId="0" applyFont="1" applyBorder="1" applyAlignment="1">
      <alignment horizontal="right"/>
    </xf>
    <xf numFmtId="0" fontId="36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6" fillId="0" borderId="9" xfId="0" applyFont="1" applyBorder="1" applyAlignment="1">
      <alignment horizontal="center"/>
    </xf>
    <xf numFmtId="2" fontId="36" fillId="0" borderId="10" xfId="0" applyNumberFormat="1" applyFont="1" applyBorder="1" applyAlignment="1">
      <alignment horizontal="right"/>
    </xf>
    <xf numFmtId="0" fontId="37" fillId="0" borderId="0" xfId="0" applyFont="1" applyFill="1"/>
    <xf numFmtId="0" fontId="4" fillId="0" borderId="0" xfId="0" applyFont="1"/>
    <xf numFmtId="0" fontId="37" fillId="0" borderId="0" xfId="0" applyFont="1" applyAlignment="1">
      <alignment horizontal="right"/>
    </xf>
    <xf numFmtId="0" fontId="14" fillId="0" borderId="0" xfId="0" applyFont="1" applyFill="1"/>
    <xf numFmtId="0" fontId="5" fillId="5" borderId="5" xfId="0" applyFont="1" applyFill="1" applyBorder="1" applyAlignment="1"/>
    <xf numFmtId="0" fontId="5" fillId="5" borderId="6" xfId="0" applyFont="1" applyFill="1" applyBorder="1" applyAlignment="1"/>
    <xf numFmtId="0" fontId="14" fillId="5" borderId="8" xfId="0" applyFont="1" applyFill="1" applyBorder="1"/>
    <xf numFmtId="0" fontId="14" fillId="5" borderId="9" xfId="0" applyFont="1" applyFill="1" applyBorder="1"/>
    <xf numFmtId="0" fontId="17" fillId="5" borderId="10" xfId="0" applyFont="1" applyFill="1" applyBorder="1" applyAlignment="1">
      <alignment horizontal="right"/>
    </xf>
    <xf numFmtId="0" fontId="19" fillId="0" borderId="0" xfId="0" applyFont="1"/>
    <xf numFmtId="0" fontId="18" fillId="0" borderId="0" xfId="0" applyFont="1"/>
    <xf numFmtId="0" fontId="10" fillId="6" borderId="14" xfId="0" applyFont="1" applyFill="1" applyBorder="1" applyAlignment="1">
      <alignment horizontal="center" vertical="center" wrapText="1"/>
    </xf>
    <xf numFmtId="0" fontId="14" fillId="0" borderId="0" xfId="0" applyFont="1" applyAlignment="1">
      <alignment wrapText="1"/>
    </xf>
    <xf numFmtId="0" fontId="10" fillId="6" borderId="14" xfId="0" applyFont="1" applyFill="1" applyBorder="1" applyAlignment="1">
      <alignment vertical="center" wrapText="1"/>
    </xf>
    <xf numFmtId="0" fontId="10" fillId="6" borderId="14" xfId="0" applyFont="1" applyFill="1" applyBorder="1" applyAlignment="1">
      <alignment vertical="center"/>
    </xf>
    <xf numFmtId="0" fontId="20" fillId="6" borderId="29" xfId="0" applyFont="1" applyFill="1" applyBorder="1" applyAlignment="1">
      <alignment vertical="center" wrapText="1"/>
    </xf>
    <xf numFmtId="0" fontId="24" fillId="0" borderId="0" xfId="0" applyFont="1" applyFill="1"/>
    <xf numFmtId="0" fontId="10" fillId="0" borderId="11" xfId="0" applyFont="1" applyFill="1" applyBorder="1" applyAlignment="1">
      <alignment horizontal="right"/>
    </xf>
    <xf numFmtId="0" fontId="0" fillId="5" borderId="0" xfId="0" applyFont="1" applyFill="1" applyBorder="1"/>
    <xf numFmtId="165" fontId="10" fillId="5" borderId="12" xfId="1" applyNumberFormat="1" applyFont="1" applyFill="1" applyBorder="1"/>
    <xf numFmtId="4" fontId="24" fillId="0" borderId="10" xfId="0" applyNumberFormat="1" applyFont="1" applyFill="1" applyBorder="1"/>
    <xf numFmtId="0" fontId="25" fillId="8" borderId="0" xfId="0" applyFont="1" applyFill="1"/>
    <xf numFmtId="0" fontId="20" fillId="0" borderId="0" xfId="0" applyFont="1"/>
    <xf numFmtId="0" fontId="38" fillId="0" borderId="0" xfId="0" applyFont="1" applyAlignment="1">
      <alignment vertical="center"/>
    </xf>
    <xf numFmtId="0" fontId="39" fillId="0" borderId="0" xfId="0" applyFont="1" applyAlignment="1">
      <alignment horizontal="center"/>
    </xf>
    <xf numFmtId="0" fontId="40" fillId="0" borderId="0" xfId="0" applyFont="1" applyAlignment="1"/>
    <xf numFmtId="0" fontId="20" fillId="6" borderId="14" xfId="0" applyFont="1" applyFill="1" applyBorder="1" applyAlignment="1">
      <alignment vertical="center"/>
    </xf>
    <xf numFmtId="0" fontId="41" fillId="0" borderId="6" xfId="0" applyFont="1" applyFill="1" applyBorder="1"/>
    <xf numFmtId="167" fontId="1" fillId="5" borderId="0" xfId="1" quotePrefix="1" applyNumberFormat="1" applyFont="1" applyFill="1" applyBorder="1"/>
    <xf numFmtId="0" fontId="41" fillId="0" borderId="6" xfId="0" applyFont="1" applyFill="1" applyBorder="1" applyAlignment="1">
      <alignment wrapText="1"/>
    </xf>
    <xf numFmtId="1" fontId="41" fillId="0" borderId="6" xfId="0" applyNumberFormat="1" applyFont="1" applyFill="1" applyBorder="1" applyAlignment="1">
      <alignment horizontal="center"/>
    </xf>
    <xf numFmtId="0" fontId="41" fillId="0" borderId="6" xfId="0" applyFont="1" applyFill="1" applyBorder="1" applyAlignment="1">
      <alignment horizontal="center"/>
    </xf>
    <xf numFmtId="0" fontId="42" fillId="0" borderId="7" xfId="0" applyFont="1" applyFill="1" applyBorder="1"/>
    <xf numFmtId="0" fontId="41" fillId="0" borderId="11" xfId="0" applyFont="1" applyFill="1" applyBorder="1" applyAlignment="1">
      <alignment horizontal="center"/>
    </xf>
    <xf numFmtId="0" fontId="41" fillId="0" borderId="0" xfId="0" applyFont="1" applyFill="1" applyBorder="1"/>
    <xf numFmtId="0" fontId="41" fillId="0" borderId="0" xfId="0" applyFont="1" applyFill="1" applyBorder="1" applyAlignment="1">
      <alignment horizontal="center"/>
    </xf>
    <xf numFmtId="0" fontId="41" fillId="0" borderId="0" xfId="0" applyFont="1" applyFill="1" applyBorder="1" applyAlignment="1">
      <alignment wrapText="1"/>
    </xf>
    <xf numFmtId="1" fontId="41" fillId="0" borderId="0" xfId="0" applyNumberFormat="1" applyFont="1" applyFill="1" applyBorder="1" applyAlignment="1">
      <alignment horizontal="center"/>
    </xf>
    <xf numFmtId="0" fontId="42" fillId="0" borderId="12" xfId="0" applyFont="1" applyFill="1" applyBorder="1"/>
    <xf numFmtId="0" fontId="41" fillId="0" borderId="8" xfId="0" applyFont="1" applyFill="1" applyBorder="1" applyAlignment="1">
      <alignment horizontal="center"/>
    </xf>
    <xf numFmtId="0" fontId="41" fillId="0" borderId="9" xfId="0" applyFont="1" applyFill="1" applyBorder="1"/>
    <xf numFmtId="0" fontId="41" fillId="0" borderId="9" xfId="0" applyFont="1" applyFill="1" applyBorder="1" applyAlignment="1">
      <alignment horizontal="center"/>
    </xf>
    <xf numFmtId="0" fontId="41" fillId="0" borderId="9" xfId="0" applyFont="1" applyFill="1" applyBorder="1" applyAlignment="1">
      <alignment wrapText="1"/>
    </xf>
    <xf numFmtId="1" fontId="41" fillId="0" borderId="9" xfId="0" applyNumberFormat="1" applyFont="1" applyFill="1" applyBorder="1" applyAlignment="1">
      <alignment horizontal="center"/>
    </xf>
    <xf numFmtId="2" fontId="41" fillId="0" borderId="9" xfId="0" applyNumberFormat="1" applyFont="1" applyFill="1" applyBorder="1"/>
    <xf numFmtId="0" fontId="42" fillId="0" borderId="10" xfId="0" applyFont="1" applyFill="1" applyBorder="1"/>
    <xf numFmtId="2" fontId="41" fillId="0" borderId="0" xfId="0" applyNumberFormat="1" applyFont="1" applyFill="1" applyBorder="1"/>
    <xf numFmtId="0" fontId="42" fillId="0" borderId="0" xfId="0" applyFont="1" applyFill="1" applyBorder="1"/>
    <xf numFmtId="0" fontId="37" fillId="0" borderId="0" xfId="0" applyFont="1"/>
    <xf numFmtId="0" fontId="5" fillId="5" borderId="0" xfId="0" applyFont="1" applyFill="1" applyBorder="1" applyAlignment="1" applyProtection="1">
      <alignment horizontal="left"/>
    </xf>
    <xf numFmtId="0" fontId="14" fillId="0" borderId="0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wrapText="1"/>
    </xf>
    <xf numFmtId="0" fontId="46" fillId="0" borderId="6" xfId="0" applyFont="1" applyFill="1" applyBorder="1" applyAlignment="1">
      <alignment wrapText="1"/>
    </xf>
    <xf numFmtId="164" fontId="46" fillId="0" borderId="0" xfId="0" applyNumberFormat="1" applyFont="1" applyFill="1" applyBorder="1" applyAlignment="1">
      <alignment horizontal="center" vertical="center" wrapText="1"/>
    </xf>
    <xf numFmtId="166" fontId="46" fillId="0" borderId="0" xfId="0" applyNumberFormat="1" applyFont="1" applyFill="1" applyBorder="1" applyAlignment="1">
      <alignment horizontal="center" vertical="center" wrapText="1"/>
    </xf>
    <xf numFmtId="167" fontId="10" fillId="5" borderId="0" xfId="1" applyNumberFormat="1" applyFont="1" applyFill="1" applyBorder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7" fillId="0" borderId="9" xfId="0" applyFont="1" applyFill="1" applyBorder="1"/>
    <xf numFmtId="0" fontId="25" fillId="0" borderId="0" xfId="0" applyFont="1"/>
    <xf numFmtId="0" fontId="0" fillId="0" borderId="0" xfId="0" applyFont="1"/>
    <xf numFmtId="0" fontId="48" fillId="0" borderId="0" xfId="0" applyFont="1" applyAlignment="1">
      <alignment horizontal="left" vertical="center"/>
    </xf>
    <xf numFmtId="0" fontId="49" fillId="0" borderId="0" xfId="0" applyFont="1"/>
    <xf numFmtId="0" fontId="48" fillId="0" borderId="0" xfId="0" applyFont="1"/>
    <xf numFmtId="0" fontId="50" fillId="0" borderId="0" xfId="0" applyFont="1" applyFill="1" applyBorder="1" applyAlignment="1">
      <alignment horizontal="center" vertical="center" wrapText="1"/>
    </xf>
    <xf numFmtId="3" fontId="51" fillId="0" borderId="0" xfId="0" applyNumberFormat="1" applyFont="1" applyFill="1" applyBorder="1" applyAlignment="1">
      <alignment horizontal="center" vertical="center" wrapText="1"/>
    </xf>
    <xf numFmtId="3" fontId="51" fillId="0" borderId="0" xfId="0" applyNumberFormat="1" applyFont="1" applyFill="1" applyBorder="1" applyAlignment="1">
      <alignment horizontal="center" vertical="center"/>
    </xf>
    <xf numFmtId="0" fontId="20" fillId="7" borderId="14" xfId="0" applyFont="1" applyFill="1" applyBorder="1" applyAlignment="1">
      <alignment vertical="center" wrapText="1"/>
    </xf>
    <xf numFmtId="0" fontId="52" fillId="0" borderId="0" xfId="0" applyFont="1" applyFill="1" applyBorder="1" applyAlignment="1">
      <alignment vertical="center" wrapText="1"/>
    </xf>
    <xf numFmtId="0" fontId="46" fillId="0" borderId="0" xfId="0" applyFont="1" applyFill="1" applyBorder="1" applyAlignment="1">
      <alignment vertical="center" wrapText="1"/>
    </xf>
    <xf numFmtId="0" fontId="46" fillId="0" borderId="0" xfId="0" applyFont="1" applyFill="1" applyBorder="1" applyAlignment="1">
      <alignment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0" xfId="0" quotePrefix="1" applyFont="1" applyFill="1" applyBorder="1" applyAlignment="1">
      <alignment horizontal="center" vertical="center" wrapText="1"/>
    </xf>
    <xf numFmtId="0" fontId="22" fillId="8" borderId="0" xfId="0" applyFont="1" applyFill="1" applyBorder="1" applyAlignment="1">
      <alignment vertical="top"/>
    </xf>
    <xf numFmtId="0" fontId="0" fillId="8" borderId="0" xfId="0" applyFont="1" applyFill="1"/>
    <xf numFmtId="0" fontId="53" fillId="0" borderId="0" xfId="0" applyFont="1"/>
    <xf numFmtId="0" fontId="20" fillId="7" borderId="13" xfId="0" applyFont="1" applyFill="1" applyBorder="1" applyAlignment="1">
      <alignment horizontal="centerContinuous" vertical="center" wrapText="1"/>
    </xf>
    <xf numFmtId="0" fontId="46" fillId="0" borderId="0" xfId="0" applyNumberFormat="1" applyFont="1" applyFill="1" applyBorder="1" applyAlignment="1">
      <alignment horizontal="center" vertical="center" wrapText="1"/>
    </xf>
    <xf numFmtId="0" fontId="46" fillId="0" borderId="0" xfId="0" applyNumberFormat="1" applyFont="1" applyFill="1" applyBorder="1" applyAlignment="1">
      <alignment vertical="center" wrapText="1"/>
    </xf>
    <xf numFmtId="0" fontId="46" fillId="0" borderId="6" xfId="0" applyFont="1" applyFill="1" applyBorder="1" applyAlignment="1">
      <alignment vertical="center" wrapText="1"/>
    </xf>
    <xf numFmtId="0" fontId="0" fillId="0" borderId="7" xfId="0" applyFont="1" applyBorder="1"/>
    <xf numFmtId="0" fontId="0" fillId="0" borderId="12" xfId="0" applyFont="1" applyBorder="1"/>
    <xf numFmtId="165" fontId="1" fillId="5" borderId="0" xfId="1" applyNumberFormat="1" applyFont="1" applyFill="1" applyBorder="1"/>
    <xf numFmtId="0" fontId="0" fillId="0" borderId="10" xfId="0" applyFont="1" applyBorder="1"/>
    <xf numFmtId="0" fontId="0" fillId="0" borderId="0" xfId="0" applyFont="1" applyBorder="1"/>
    <xf numFmtId="0" fontId="20" fillId="7" borderId="13" xfId="0" applyFont="1" applyFill="1" applyBorder="1" applyAlignment="1">
      <alignment horizontal="center" vertical="center"/>
    </xf>
    <xf numFmtId="0" fontId="10" fillId="6" borderId="13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Continuous" vertical="center" wrapText="1"/>
    </xf>
    <xf numFmtId="0" fontId="3" fillId="0" borderId="0" xfId="0" applyFont="1" applyBorder="1"/>
    <xf numFmtId="0" fontId="50" fillId="0" borderId="0" xfId="0" applyFont="1" applyFill="1" applyBorder="1" applyAlignment="1">
      <alignment horizontal="centerContinuous" vertical="center" wrapText="1"/>
    </xf>
    <xf numFmtId="168" fontId="51" fillId="0" borderId="0" xfId="0" applyNumberFormat="1" applyFont="1" applyFill="1" applyBorder="1" applyAlignment="1">
      <alignment horizontal="center" vertical="center"/>
    </xf>
    <xf numFmtId="0" fontId="46" fillId="0" borderId="5" xfId="0" applyFont="1" applyFill="1" applyBorder="1" applyAlignment="1">
      <alignment horizontal="center" vertical="center"/>
    </xf>
    <xf numFmtId="0" fontId="46" fillId="0" borderId="6" xfId="0" applyFont="1" applyFill="1" applyBorder="1" applyAlignment="1">
      <alignment horizontal="left" wrapText="1"/>
    </xf>
    <xf numFmtId="0" fontId="46" fillId="0" borderId="6" xfId="0" applyFont="1" applyFill="1" applyBorder="1" applyAlignment="1">
      <alignment horizontal="center"/>
    </xf>
    <xf numFmtId="0" fontId="46" fillId="0" borderId="6" xfId="0" applyFont="1" applyFill="1" applyBorder="1" applyAlignment="1">
      <alignment horizontal="center" vertical="center" wrapText="1"/>
    </xf>
    <xf numFmtId="49" fontId="54" fillId="0" borderId="6" xfId="0" applyNumberFormat="1" applyFont="1" applyFill="1" applyBorder="1" applyAlignment="1">
      <alignment horizontal="center" vertical="center" wrapText="1"/>
    </xf>
    <xf numFmtId="0" fontId="46" fillId="0" borderId="6" xfId="0" applyNumberFormat="1" applyFont="1" applyFill="1" applyBorder="1" applyAlignment="1">
      <alignment horizontal="center" vertical="center" wrapText="1"/>
    </xf>
    <xf numFmtId="165" fontId="46" fillId="0" borderId="7" xfId="0" applyNumberFormat="1" applyFont="1" applyFill="1" applyBorder="1" applyAlignment="1">
      <alignment vertical="center" wrapText="1"/>
    </xf>
    <xf numFmtId="0" fontId="14" fillId="0" borderId="5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vertical="center" wrapText="1"/>
    </xf>
    <xf numFmtId="0" fontId="14" fillId="0" borderId="6" xfId="0" applyFont="1" applyFill="1" applyBorder="1" applyAlignment="1">
      <alignment horizontal="left" wrapText="1"/>
    </xf>
    <xf numFmtId="0" fontId="14" fillId="0" borderId="6" xfId="0" applyFont="1" applyFill="1" applyBorder="1" applyAlignment="1">
      <alignment horizontal="center"/>
    </xf>
    <xf numFmtId="49" fontId="55" fillId="0" borderId="6" xfId="0" applyNumberFormat="1" applyFont="1" applyFill="1" applyBorder="1" applyAlignment="1">
      <alignment horizontal="center" vertical="center" wrapText="1"/>
    </xf>
    <xf numFmtId="165" fontId="14" fillId="0" borderId="7" xfId="0" applyNumberFormat="1" applyFont="1" applyFill="1" applyBorder="1" applyAlignment="1">
      <alignment vertical="center" wrapText="1"/>
    </xf>
    <xf numFmtId="0" fontId="14" fillId="0" borderId="0" xfId="0" applyFont="1" applyFill="1" applyBorder="1"/>
    <xf numFmtId="0" fontId="24" fillId="0" borderId="11" xfId="0" applyFont="1" applyFill="1" applyBorder="1"/>
    <xf numFmtId="165" fontId="10" fillId="5" borderId="0" xfId="1" applyNumberFormat="1" applyFont="1" applyFill="1" applyBorder="1" applyAlignment="1">
      <alignment horizontal="left"/>
    </xf>
    <xf numFmtId="0" fontId="10" fillId="7" borderId="13" xfId="0" applyFont="1" applyFill="1" applyBorder="1" applyAlignment="1">
      <alignment horizontal="center" vertical="center" wrapText="1"/>
    </xf>
    <xf numFmtId="0" fontId="10" fillId="7" borderId="13" xfId="0" applyFont="1" applyFill="1" applyBorder="1" applyAlignment="1">
      <alignment horizontal="center" vertical="center"/>
    </xf>
    <xf numFmtId="0" fontId="57" fillId="7" borderId="14" xfId="0" applyFont="1" applyFill="1" applyBorder="1" applyAlignment="1">
      <alignment vertical="center" wrapText="1"/>
    </xf>
    <xf numFmtId="0" fontId="10" fillId="7" borderId="14" xfId="0" applyFont="1" applyFill="1" applyBorder="1" applyAlignment="1">
      <alignment vertical="center" wrapText="1"/>
    </xf>
    <xf numFmtId="0" fontId="14" fillId="0" borderId="6" xfId="0" applyFont="1" applyFill="1" applyBorder="1" applyAlignment="1">
      <alignment horizontal="center" vertical="center"/>
    </xf>
    <xf numFmtId="0" fontId="46" fillId="0" borderId="6" xfId="0" applyFont="1" applyFill="1" applyBorder="1" applyAlignment="1">
      <alignment horizontal="center" vertical="center"/>
    </xf>
    <xf numFmtId="7" fontId="10" fillId="0" borderId="0" xfId="4" applyNumberFormat="1" applyFont="1" applyFill="1" applyBorder="1"/>
    <xf numFmtId="165" fontId="10" fillId="0" borderId="12" xfId="4" applyNumberFormat="1" applyFont="1" applyFill="1" applyBorder="1"/>
    <xf numFmtId="0" fontId="13" fillId="0" borderId="9" xfId="0" applyFont="1" applyFill="1" applyBorder="1"/>
    <xf numFmtId="0" fontId="13" fillId="0" borderId="10" xfId="0" applyFont="1" applyFill="1" applyBorder="1"/>
    <xf numFmtId="0" fontId="0" fillId="0" borderId="0" xfId="0" applyNumberFormat="1"/>
    <xf numFmtId="0" fontId="10" fillId="7" borderId="14" xfId="5" applyFont="1" applyFill="1" applyBorder="1" applyAlignment="1">
      <alignment vertical="center" wrapText="1"/>
    </xf>
    <xf numFmtId="0" fontId="10" fillId="7" borderId="14" xfId="0" applyNumberFormat="1" applyFont="1" applyFill="1" applyBorder="1" applyAlignment="1">
      <alignment vertical="center" wrapText="1"/>
    </xf>
    <xf numFmtId="49" fontId="37" fillId="0" borderId="5" xfId="0" applyNumberFormat="1" applyFont="1" applyFill="1" applyBorder="1"/>
    <xf numFmtId="49" fontId="37" fillId="0" borderId="6" xfId="0" applyNumberFormat="1" applyFont="1" applyFill="1" applyBorder="1"/>
    <xf numFmtId="49" fontId="37" fillId="0" borderId="6" xfId="0" applyNumberFormat="1" applyFont="1" applyFill="1" applyBorder="1" applyAlignment="1">
      <alignment wrapText="1"/>
    </xf>
    <xf numFmtId="49" fontId="10" fillId="0" borderId="6" xfId="0" applyNumberFormat="1" applyFont="1" applyFill="1" applyBorder="1"/>
    <xf numFmtId="165" fontId="1" fillId="0" borderId="0" xfId="1" applyNumberFormat="1" applyFont="1" applyFill="1" applyBorder="1"/>
    <xf numFmtId="4" fontId="10" fillId="0" borderId="6" xfId="0" applyNumberFormat="1" applyFont="1" applyFill="1" applyBorder="1"/>
    <xf numFmtId="49" fontId="37" fillId="0" borderId="7" xfId="0" applyNumberFormat="1" applyFont="1" applyFill="1" applyBorder="1"/>
    <xf numFmtId="49" fontId="37" fillId="0" borderId="11" xfId="0" applyNumberFormat="1" applyFont="1" applyFill="1" applyBorder="1"/>
    <xf numFmtId="49" fontId="37" fillId="0" borderId="0" xfId="0" applyNumberFormat="1" applyFont="1" applyFill="1" applyBorder="1"/>
    <xf numFmtId="49" fontId="37" fillId="0" borderId="0" xfId="0" applyNumberFormat="1" applyFont="1" applyFill="1" applyBorder="1" applyAlignment="1">
      <alignment wrapText="1"/>
    </xf>
    <xf numFmtId="49" fontId="10" fillId="0" borderId="0" xfId="0" applyNumberFormat="1" applyFont="1" applyFill="1" applyBorder="1"/>
    <xf numFmtId="4" fontId="10" fillId="0" borderId="0" xfId="0" applyNumberFormat="1" applyFont="1" applyFill="1" applyBorder="1"/>
    <xf numFmtId="49" fontId="37" fillId="0" borderId="12" xfId="0" applyNumberFormat="1" applyFont="1" applyFill="1" applyBorder="1"/>
    <xf numFmtId="49" fontId="37" fillId="0" borderId="8" xfId="0" applyNumberFormat="1" applyFont="1" applyFill="1" applyBorder="1"/>
    <xf numFmtId="49" fontId="37" fillId="0" borderId="9" xfId="0" applyNumberFormat="1" applyFont="1" applyFill="1" applyBorder="1"/>
    <xf numFmtId="49" fontId="37" fillId="0" borderId="9" xfId="0" applyNumberFormat="1" applyFont="1" applyFill="1" applyBorder="1" applyAlignment="1">
      <alignment wrapText="1"/>
    </xf>
    <xf numFmtId="4" fontId="37" fillId="0" borderId="9" xfId="0" applyNumberFormat="1" applyFont="1" applyFill="1" applyBorder="1"/>
    <xf numFmtId="49" fontId="37" fillId="0" borderId="10" xfId="0" applyNumberFormat="1" applyFont="1" applyFill="1" applyBorder="1"/>
    <xf numFmtId="0" fontId="17" fillId="0" borderId="0" xfId="0" applyNumberFormat="1" applyFont="1"/>
    <xf numFmtId="0" fontId="0" fillId="0" borderId="0" xfId="0" applyAlignment="1">
      <alignment horizontal="center"/>
    </xf>
    <xf numFmtId="0" fontId="20" fillId="7" borderId="14" xfId="0" applyFont="1" applyFill="1" applyBorder="1" applyAlignment="1">
      <alignment vertical="center"/>
    </xf>
    <xf numFmtId="0" fontId="14" fillId="0" borderId="6" xfId="0" applyFont="1" applyFill="1" applyBorder="1" applyAlignment="1">
      <alignment vertical="center"/>
    </xf>
    <xf numFmtId="0" fontId="38" fillId="0" borderId="6" xfId="0" applyFont="1" applyFill="1" applyBorder="1" applyAlignment="1">
      <alignment horizontal="center"/>
    </xf>
    <xf numFmtId="0" fontId="46" fillId="0" borderId="6" xfId="0" applyFont="1" applyFill="1" applyBorder="1" applyAlignment="1">
      <alignment vertical="center"/>
    </xf>
    <xf numFmtId="0" fontId="59" fillId="0" borderId="6" xfId="0" applyFont="1" applyFill="1" applyBorder="1" applyAlignment="1">
      <alignment horizontal="center"/>
    </xf>
    <xf numFmtId="0" fontId="14" fillId="0" borderId="6" xfId="0" applyFont="1" applyFill="1" applyBorder="1"/>
    <xf numFmtId="0" fontId="10" fillId="0" borderId="6" xfId="0" applyFont="1" applyFill="1" applyBorder="1" applyAlignment="1">
      <alignment horizontal="right" wrapText="1"/>
    </xf>
    <xf numFmtId="0" fontId="10" fillId="5" borderId="6" xfId="0" applyFont="1" applyFill="1" applyBorder="1"/>
    <xf numFmtId="0" fontId="10" fillId="0" borderId="6" xfId="0" applyFont="1" applyFill="1" applyBorder="1"/>
    <xf numFmtId="0" fontId="37" fillId="0" borderId="7" xfId="0" applyFont="1" applyFill="1" applyBorder="1"/>
    <xf numFmtId="0" fontId="10" fillId="8" borderId="0" xfId="0" applyFont="1" applyFill="1" applyBorder="1"/>
    <xf numFmtId="0" fontId="10" fillId="0" borderId="0" xfId="0" applyFont="1" applyFill="1" applyBorder="1" applyAlignment="1">
      <alignment horizontal="right" wrapText="1"/>
    </xf>
    <xf numFmtId="0" fontId="10" fillId="5" borderId="0" xfId="0" applyFont="1" applyFill="1" applyBorder="1"/>
    <xf numFmtId="0" fontId="37" fillId="0" borderId="12" xfId="0" applyFont="1" applyFill="1" applyBorder="1"/>
    <xf numFmtId="0" fontId="14" fillId="0" borderId="8" xfId="0" applyFont="1" applyFill="1" applyBorder="1"/>
    <xf numFmtId="0" fontId="14" fillId="0" borderId="9" xfId="0" applyFont="1" applyFill="1" applyBorder="1"/>
    <xf numFmtId="0" fontId="4" fillId="0" borderId="9" xfId="0" applyFont="1" applyFill="1" applyBorder="1"/>
    <xf numFmtId="0" fontId="37" fillId="0" borderId="9" xfId="0" applyFont="1" applyBorder="1"/>
    <xf numFmtId="0" fontId="10" fillId="0" borderId="9" xfId="0" applyFont="1" applyFill="1" applyBorder="1" applyAlignment="1">
      <alignment horizontal="right" wrapText="1"/>
    </xf>
    <xf numFmtId="0" fontId="10" fillId="0" borderId="9" xfId="0" applyFont="1" applyFill="1" applyBorder="1"/>
    <xf numFmtId="0" fontId="10" fillId="5" borderId="10" xfId="0" applyFont="1" applyFill="1" applyBorder="1"/>
    <xf numFmtId="0" fontId="60" fillId="0" borderId="0" xfId="0" applyFont="1"/>
    <xf numFmtId="0" fontId="10" fillId="7" borderId="14" xfId="0" applyFont="1" applyFill="1" applyBorder="1" applyAlignment="1">
      <alignment vertical="center"/>
    </xf>
    <xf numFmtId="0" fontId="61" fillId="7" borderId="1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7" fontId="22" fillId="0" borderId="0" xfId="4" applyNumberFormat="1" applyFont="1" applyFill="1" applyBorder="1"/>
    <xf numFmtId="7" fontId="22" fillId="0" borderId="12" xfId="4" applyNumberFormat="1" applyFont="1" applyFill="1" applyBorder="1"/>
    <xf numFmtId="0" fontId="25" fillId="0" borderId="0" xfId="0" applyNumberFormat="1" applyFont="1"/>
    <xf numFmtId="0" fontId="5" fillId="5" borderId="12" xfId="0" applyFont="1" applyFill="1" applyBorder="1" applyAlignment="1">
      <alignment horizontal="right"/>
    </xf>
    <xf numFmtId="11" fontId="14" fillId="0" borderId="6" xfId="0" applyNumberFormat="1" applyFont="1" applyFill="1" applyBorder="1" applyAlignment="1">
      <alignment vertical="center" wrapText="1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62" fillId="0" borderId="0" xfId="0" applyFont="1"/>
    <xf numFmtId="0" fontId="55" fillId="0" borderId="0" xfId="0" applyFont="1"/>
    <xf numFmtId="0" fontId="20" fillId="5" borderId="14" xfId="0" applyFont="1" applyFill="1" applyBorder="1" applyAlignment="1">
      <alignment vertical="center" wrapText="1"/>
    </xf>
    <xf numFmtId="0" fontId="20" fillId="5" borderId="13" xfId="0" applyFont="1" applyFill="1" applyBorder="1" applyAlignment="1">
      <alignment horizontal="center" vertical="center" wrapText="1"/>
    </xf>
    <xf numFmtId="0" fontId="20" fillId="5" borderId="14" xfId="0" applyFont="1" applyFill="1" applyBorder="1" applyAlignment="1">
      <alignment vertical="center"/>
    </xf>
    <xf numFmtId="165" fontId="10" fillId="5" borderId="6" xfId="1" applyNumberFormat="1" applyFont="1" applyFill="1" applyBorder="1"/>
    <xf numFmtId="0" fontId="14" fillId="0" borderId="7" xfId="0" applyFont="1" applyFill="1" applyBorder="1"/>
    <xf numFmtId="0" fontId="14" fillId="0" borderId="11" xfId="0" applyFont="1" applyFill="1" applyBorder="1"/>
    <xf numFmtId="0" fontId="14" fillId="0" borderId="0" xfId="0" applyFont="1" applyFill="1" applyBorder="1" applyAlignment="1">
      <alignment wrapText="1"/>
    </xf>
    <xf numFmtId="0" fontId="14" fillId="0" borderId="12" xfId="0" applyFont="1" applyFill="1" applyBorder="1"/>
    <xf numFmtId="0" fontId="14" fillId="0" borderId="8" xfId="0" applyFont="1" applyBorder="1"/>
    <xf numFmtId="0" fontId="22" fillId="0" borderId="9" xfId="0" applyFont="1" applyBorder="1"/>
    <xf numFmtId="0" fontId="17" fillId="0" borderId="9" xfId="0" applyFont="1" applyBorder="1"/>
    <xf numFmtId="0" fontId="25" fillId="8" borderId="9" xfId="0" applyFont="1" applyFill="1" applyBorder="1"/>
    <xf numFmtId="0" fontId="17" fillId="0" borderId="9" xfId="0" applyNumberFormat="1" applyFont="1" applyBorder="1"/>
    <xf numFmtId="0" fontId="24" fillId="0" borderId="9" xfId="0" applyFont="1" applyBorder="1"/>
    <xf numFmtId="0" fontId="24" fillId="0" borderId="10" xfId="0" applyFont="1" applyBorder="1"/>
    <xf numFmtId="0" fontId="22" fillId="0" borderId="0" xfId="0" applyFont="1" applyBorder="1"/>
    <xf numFmtId="0" fontId="6" fillId="0" borderId="0" xfId="0" applyFont="1" applyBorder="1" applyAlignment="1" applyProtection="1">
      <alignment horizontal="left"/>
      <protection locked="0"/>
    </xf>
    <xf numFmtId="0" fontId="0" fillId="0" borderId="28" xfId="0" applyBorder="1"/>
    <xf numFmtId="0" fontId="0" fillId="0" borderId="16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30" xfId="0" applyFont="1" applyBorder="1"/>
    <xf numFmtId="0" fontId="0" fillId="0" borderId="10" xfId="0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/>
    </xf>
    <xf numFmtId="0" fontId="63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 applyProtection="1">
      <alignment horizontal="right" vertical="center"/>
    </xf>
    <xf numFmtId="0" fontId="0" fillId="0" borderId="0" xfId="0" applyFill="1" applyAlignment="1">
      <alignment horizontal="center"/>
    </xf>
    <xf numFmtId="0" fontId="5" fillId="5" borderId="12" xfId="0" applyFont="1" applyFill="1" applyBorder="1" applyAlignment="1"/>
    <xf numFmtId="0" fontId="5" fillId="0" borderId="0" xfId="0" applyFont="1" applyBorder="1" applyAlignment="1">
      <alignment horizontal="left"/>
    </xf>
    <xf numFmtId="0" fontId="0" fillId="0" borderId="0" xfId="0" applyAlignment="1">
      <alignment horizontal="right"/>
    </xf>
    <xf numFmtId="0" fontId="0" fillId="0" borderId="0" xfId="0" applyFill="1" applyAlignment="1">
      <alignment horizontal="right"/>
    </xf>
    <xf numFmtId="43" fontId="10" fillId="0" borderId="0" xfId="1" applyFont="1" applyBorder="1" applyAlignment="1" applyProtection="1">
      <alignment horizontal="center" vertical="center"/>
    </xf>
    <xf numFmtId="43" fontId="10" fillId="0" borderId="0" xfId="1" applyFont="1" applyBorder="1" applyAlignment="1" applyProtection="1">
      <alignment horizontal="center" vertical="center"/>
      <protection locked="0"/>
    </xf>
    <xf numFmtId="0" fontId="0" fillId="0" borderId="13" xfId="0" applyBorder="1"/>
    <xf numFmtId="0" fontId="66" fillId="0" borderId="0" xfId="0" applyFont="1" applyFill="1" applyBorder="1" applyAlignment="1">
      <alignment horizontal="center"/>
    </xf>
    <xf numFmtId="0" fontId="0" fillId="5" borderId="9" xfId="0" applyFont="1" applyFill="1" applyBorder="1" applyAlignment="1">
      <alignment horizontal="right"/>
    </xf>
    <xf numFmtId="0" fontId="20" fillId="7" borderId="5" xfId="0" applyFont="1" applyFill="1" applyBorder="1" applyAlignment="1">
      <alignment vertical="center" wrapText="1"/>
    </xf>
    <xf numFmtId="0" fontId="0" fillId="0" borderId="0" xfId="0" applyFont="1" applyFill="1" applyBorder="1"/>
    <xf numFmtId="0" fontId="5" fillId="0" borderId="0" xfId="0" applyFont="1" applyFill="1" applyBorder="1" applyAlignment="1"/>
    <xf numFmtId="0" fontId="3" fillId="0" borderId="0" xfId="0" applyFont="1" applyFill="1" applyBorder="1"/>
    <xf numFmtId="0" fontId="14" fillId="0" borderId="0" xfId="0" applyFont="1" applyBorder="1"/>
    <xf numFmtId="0" fontId="0" fillId="0" borderId="13" xfId="0" applyNumberFormat="1" applyBorder="1"/>
    <xf numFmtId="0" fontId="3" fillId="0" borderId="0" xfId="0" applyFont="1" applyBorder="1" applyAlignment="1">
      <alignment horizontal="center"/>
    </xf>
    <xf numFmtId="43" fontId="10" fillId="0" borderId="0" xfId="1" applyFont="1" applyBorder="1" applyAlignment="1" applyProtection="1">
      <alignment horizontal="center" vertical="center"/>
      <protection hidden="1"/>
    </xf>
    <xf numFmtId="0" fontId="16" fillId="10" borderId="11" xfId="0" applyFont="1" applyFill="1" applyBorder="1" applyAlignment="1" applyProtection="1">
      <alignment horizontal="left"/>
      <protection hidden="1"/>
    </xf>
    <xf numFmtId="0" fontId="16" fillId="10" borderId="0" xfId="0" applyFont="1" applyFill="1" applyBorder="1" applyAlignment="1" applyProtection="1">
      <alignment horizontal="left"/>
      <protection hidden="1"/>
    </xf>
    <xf numFmtId="0" fontId="5" fillId="10" borderId="0" xfId="0" applyFont="1" applyFill="1" applyBorder="1" applyProtection="1"/>
    <xf numFmtId="0" fontId="5" fillId="10" borderId="12" xfId="0" applyFont="1" applyFill="1" applyBorder="1" applyProtection="1"/>
    <xf numFmtId="0" fontId="5" fillId="10" borderId="12" xfId="0" applyFont="1" applyFill="1" applyBorder="1"/>
    <xf numFmtId="0" fontId="5" fillId="10" borderId="0" xfId="0" applyFont="1" applyFill="1" applyBorder="1" applyAlignment="1"/>
    <xf numFmtId="0" fontId="5" fillId="10" borderId="12" xfId="0" applyFont="1" applyFill="1" applyBorder="1" applyAlignment="1"/>
    <xf numFmtId="0" fontId="5" fillId="10" borderId="11" xfId="0" applyFont="1" applyFill="1" applyBorder="1" applyAlignment="1" applyProtection="1"/>
    <xf numFmtId="0" fontId="5" fillId="10" borderId="0" xfId="0" applyFont="1" applyFill="1" applyBorder="1" applyAlignment="1" applyProtection="1"/>
    <xf numFmtId="0" fontId="5" fillId="10" borderId="0" xfId="0" applyFont="1" applyFill="1" applyBorder="1"/>
    <xf numFmtId="0" fontId="5" fillId="10" borderId="12" xfId="0" applyFont="1" applyFill="1" applyBorder="1" applyAlignment="1">
      <alignment horizontal="center"/>
    </xf>
    <xf numFmtId="0" fontId="5" fillId="10" borderId="12" xfId="0" applyFont="1" applyFill="1" applyBorder="1" applyAlignment="1" applyProtection="1">
      <alignment horizontal="right"/>
    </xf>
    <xf numFmtId="0" fontId="5" fillId="10" borderId="0" xfId="0" applyFont="1" applyFill="1" applyBorder="1" applyAlignment="1">
      <alignment horizontal="right"/>
    </xf>
    <xf numFmtId="0" fontId="5" fillId="10" borderId="6" xfId="0" applyFont="1" applyFill="1" applyBorder="1"/>
    <xf numFmtId="0" fontId="5" fillId="10" borderId="6" xfId="0" applyFont="1" applyFill="1" applyBorder="1" applyAlignment="1">
      <alignment horizontal="right"/>
    </xf>
    <xf numFmtId="0" fontId="5" fillId="5" borderId="5" xfId="0" applyFont="1" applyFill="1" applyBorder="1" applyAlignment="1">
      <alignment horizontal="left"/>
    </xf>
    <xf numFmtId="0" fontId="5" fillId="10" borderId="0" xfId="0" applyFont="1" applyFill="1" applyBorder="1" applyAlignment="1" applyProtection="1">
      <alignment horizontal="right"/>
    </xf>
    <xf numFmtId="0" fontId="13" fillId="0" borderId="0" xfId="0" applyFont="1" applyFill="1"/>
    <xf numFmtId="0" fontId="3" fillId="10" borderId="15" xfId="0" applyFont="1" applyFill="1" applyBorder="1" applyAlignment="1">
      <alignment horizontal="left" vertical="center"/>
    </xf>
    <xf numFmtId="0" fontId="3" fillId="0" borderId="8" xfId="0" applyFont="1" applyBorder="1" applyAlignment="1"/>
    <xf numFmtId="0" fontId="3" fillId="0" borderId="9" xfId="0" applyFont="1" applyBorder="1" applyAlignment="1"/>
    <xf numFmtId="0" fontId="3" fillId="0" borderId="10" xfId="0" applyFont="1" applyBorder="1" applyAlignment="1"/>
    <xf numFmtId="0" fontId="13" fillId="0" borderId="0" xfId="0" applyFont="1" applyBorder="1"/>
    <xf numFmtId="0" fontId="3" fillId="0" borderId="0" xfId="0" applyFont="1" applyBorder="1" applyAlignment="1" applyProtection="1">
      <protection locked="0"/>
    </xf>
    <xf numFmtId="0" fontId="3" fillId="0" borderId="0" xfId="0" applyFont="1" applyBorder="1" applyAlignment="1"/>
    <xf numFmtId="14" fontId="3" fillId="0" borderId="0" xfId="0" applyNumberFormat="1" applyFont="1" applyBorder="1" applyAlignment="1" applyProtection="1">
      <protection locked="0"/>
    </xf>
    <xf numFmtId="0" fontId="22" fillId="0" borderId="0" xfId="0" applyFont="1" applyAlignment="1"/>
    <xf numFmtId="0" fontId="0" fillId="10" borderId="11" xfId="0" applyFill="1" applyBorder="1"/>
    <xf numFmtId="0" fontId="37" fillId="0" borderId="0" xfId="0" applyFont="1" applyFill="1" applyAlignment="1">
      <alignment horizontal="left"/>
    </xf>
    <xf numFmtId="49" fontId="0" fillId="0" borderId="0" xfId="0" applyNumberFormat="1"/>
    <xf numFmtId="2" fontId="67" fillId="0" borderId="13" xfId="0" applyNumberFormat="1" applyFont="1" applyFill="1" applyBorder="1" applyAlignment="1">
      <alignment horizontal="right" vertical="center"/>
    </xf>
    <xf numFmtId="0" fontId="67" fillId="0" borderId="6" xfId="0" applyFont="1" applyFill="1" applyBorder="1" applyAlignment="1">
      <alignment horizontal="center" vertical="center"/>
    </xf>
    <xf numFmtId="0" fontId="0" fillId="0" borderId="0" xfId="1" applyNumberFormat="1" applyFont="1" applyAlignment="1">
      <alignment horizontal="right"/>
    </xf>
    <xf numFmtId="0" fontId="67" fillId="0" borderId="7" xfId="1" applyNumberFormat="1" applyFont="1" applyFill="1" applyBorder="1" applyAlignment="1">
      <alignment horizontal="right"/>
    </xf>
    <xf numFmtId="4" fontId="0" fillId="0" borderId="0" xfId="0" applyNumberFormat="1"/>
    <xf numFmtId="0" fontId="67" fillId="0" borderId="6" xfId="0" applyFont="1" applyFill="1" applyBorder="1" applyAlignment="1">
      <alignment vertical="center"/>
    </xf>
    <xf numFmtId="0" fontId="67" fillId="0" borderId="6" xfId="0" applyFont="1" applyFill="1" applyBorder="1" applyAlignment="1">
      <alignment vertical="center" wrapText="1"/>
    </xf>
    <xf numFmtId="0" fontId="67" fillId="0" borderId="0" xfId="0" applyFont="1" applyFill="1" applyBorder="1" applyAlignment="1">
      <alignment horizontal="center" vertical="center" wrapText="1"/>
    </xf>
    <xf numFmtId="164" fontId="67" fillId="0" borderId="0" xfId="0" applyNumberFormat="1" applyFont="1" applyFill="1" applyBorder="1" applyAlignment="1">
      <alignment horizontal="center" vertical="center" wrapText="1"/>
    </xf>
    <xf numFmtId="0" fontId="67" fillId="0" borderId="0" xfId="0" applyFont="1" applyFill="1" applyBorder="1" applyAlignment="1">
      <alignment vertical="center" wrapText="1"/>
    </xf>
    <xf numFmtId="166" fontId="67" fillId="0" borderId="0" xfId="0" applyNumberFormat="1" applyFont="1" applyFill="1" applyBorder="1" applyAlignment="1">
      <alignment horizontal="center" vertical="center" wrapText="1"/>
    </xf>
    <xf numFmtId="0" fontId="67" fillId="0" borderId="6" xfId="0" applyFont="1" applyFill="1" applyBorder="1" applyAlignment="1">
      <alignment horizontal="center" vertical="center" wrapText="1"/>
    </xf>
    <xf numFmtId="0" fontId="0" fillId="5" borderId="11" xfId="0" applyFill="1" applyBorder="1" applyAlignment="1">
      <alignment horizontal="center"/>
    </xf>
    <xf numFmtId="0" fontId="0" fillId="7" borderId="13" xfId="0" applyFill="1" applyBorder="1" applyAlignment="1">
      <alignment wrapText="1"/>
    </xf>
    <xf numFmtId="0" fontId="0" fillId="7" borderId="13" xfId="0" applyFill="1" applyBorder="1" applyAlignment="1">
      <alignment vertical="center"/>
    </xf>
    <xf numFmtId="0" fontId="0" fillId="5" borderId="30" xfId="0" applyFill="1" applyBorder="1" applyAlignment="1">
      <alignment horizontal="left"/>
    </xf>
    <xf numFmtId="0" fontId="0" fillId="7" borderId="30" xfId="0" applyFill="1" applyBorder="1" applyAlignment="1">
      <alignment horizontal="left"/>
    </xf>
    <xf numFmtId="0" fontId="68" fillId="0" borderId="6" xfId="0" applyNumberFormat="1" applyFont="1" applyFill="1" applyBorder="1" applyAlignment="1">
      <alignment horizontal="left" vertical="center"/>
    </xf>
    <xf numFmtId="49" fontId="68" fillId="0" borderId="6" xfId="0" applyNumberFormat="1" applyFont="1" applyFill="1" applyBorder="1" applyAlignment="1">
      <alignment vertical="center" wrapText="1"/>
    </xf>
    <xf numFmtId="0" fontId="68" fillId="0" borderId="0" xfId="0" applyFont="1" applyFill="1" applyBorder="1"/>
    <xf numFmtId="0" fontId="68" fillId="0" borderId="0" xfId="0" applyNumberFormat="1" applyFont="1" applyFill="1" applyBorder="1" applyAlignment="1">
      <alignment horizontal="center" vertical="center" wrapText="1"/>
    </xf>
    <xf numFmtId="2" fontId="68" fillId="0" borderId="6" xfId="1" applyNumberFormat="1" applyFont="1" applyFill="1" applyBorder="1" applyAlignment="1">
      <alignment vertical="center" wrapText="1"/>
    </xf>
    <xf numFmtId="0" fontId="68" fillId="0" borderId="6" xfId="0" applyNumberFormat="1" applyFont="1" applyFill="1" applyBorder="1" applyAlignment="1">
      <alignment horizontal="center" vertical="center" wrapText="1"/>
    </xf>
    <xf numFmtId="0" fontId="68" fillId="0" borderId="6" xfId="0" applyFont="1" applyFill="1" applyBorder="1" applyAlignment="1">
      <alignment horizontal="center" vertical="center" wrapText="1"/>
    </xf>
    <xf numFmtId="49" fontId="68" fillId="0" borderId="6" xfId="0" applyNumberFormat="1" applyFont="1" applyFill="1" applyBorder="1" applyAlignment="1">
      <alignment wrapText="1"/>
    </xf>
    <xf numFmtId="0" fontId="0" fillId="7" borderId="13" xfId="0" applyFill="1" applyBorder="1" applyAlignment="1">
      <alignment horizontal="left" vertical="center"/>
    </xf>
    <xf numFmtId="0" fontId="0" fillId="5" borderId="0" xfId="0" applyFill="1" applyAlignment="1">
      <alignment horizontal="center"/>
    </xf>
    <xf numFmtId="0" fontId="0" fillId="0" borderId="11" xfId="0" applyBorder="1" applyAlignment="1">
      <alignment horizontal="center"/>
    </xf>
    <xf numFmtId="0" fontId="0" fillId="10" borderId="0" xfId="0" applyFill="1"/>
    <xf numFmtId="0" fontId="3" fillId="0" borderId="0" xfId="0" applyFont="1" applyAlignment="1">
      <alignment horizontal="center"/>
    </xf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0" fillId="7" borderId="13" xfId="0" applyFill="1" applyBorder="1"/>
    <xf numFmtId="0" fontId="65" fillId="3" borderId="0" xfId="0" applyFont="1" applyFill="1" applyBorder="1" applyAlignment="1">
      <alignment horizontal="center" vertical="center" wrapText="1"/>
    </xf>
    <xf numFmtId="0" fontId="64" fillId="10" borderId="0" xfId="0" applyFont="1" applyFill="1" applyBorder="1" applyAlignment="1" applyProtection="1">
      <alignment horizontal="left"/>
      <protection locked="0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32" xfId="3" applyNumberFormat="1" applyFont="1" applyBorder="1" applyAlignment="1" applyProtection="1">
      <alignment horizontal="left" vertical="center" wrapText="1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14" fontId="3" fillId="0" borderId="8" xfId="0" applyNumberFormat="1" applyFont="1" applyBorder="1" applyAlignment="1" applyProtection="1">
      <alignment horizontal="center"/>
      <protection locked="0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31" xfId="3" applyNumberFormat="1" applyFont="1" applyBorder="1" applyAlignment="1" applyProtection="1">
      <alignment horizontal="left" vertical="center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32" xfId="3" applyNumberFormat="1" applyFont="1" applyBorder="1" applyAlignment="1" applyProtection="1">
      <alignment horizontal="left" vertical="center"/>
    </xf>
    <xf numFmtId="164" fontId="9" fillId="0" borderId="3" xfId="3" applyNumberFormat="1" applyFont="1" applyFill="1" applyBorder="1" applyAlignment="1" applyProtection="1">
      <alignment horizontal="left" vertical="center"/>
    </xf>
    <xf numFmtId="164" fontId="9" fillId="0" borderId="32" xfId="3" applyNumberFormat="1" applyFont="1" applyFill="1" applyBorder="1" applyAlignment="1" applyProtection="1">
      <alignment horizontal="left" vertical="center"/>
    </xf>
    <xf numFmtId="0" fontId="5" fillId="0" borderId="0" xfId="0" applyFont="1" applyBorder="1" applyAlignment="1">
      <alignment horizontal="left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31" xfId="3" applyNumberFormat="1" applyFont="1" applyBorder="1" applyAlignment="1" applyProtection="1">
      <alignment horizontal="left" vertical="center" wrapText="1"/>
    </xf>
    <xf numFmtId="164" fontId="7" fillId="0" borderId="3" xfId="3" applyNumberFormat="1" applyBorder="1" applyAlignment="1" applyProtection="1">
      <alignment horizontal="left" vertical="center"/>
    </xf>
    <xf numFmtId="164" fontId="7" fillId="0" borderId="32" xfId="3" applyNumberFormat="1" applyBorder="1" applyAlignment="1" applyProtection="1">
      <alignment horizontal="left" vertical="center"/>
    </xf>
    <xf numFmtId="0" fontId="20" fillId="6" borderId="13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>
      <alignment horizontal="center"/>
    </xf>
    <xf numFmtId="0" fontId="20" fillId="6" borderId="13" xfId="0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>
      <alignment horizontal="right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5" fillId="10" borderId="11" xfId="0" applyFont="1" applyFill="1" applyBorder="1" applyAlignment="1" applyProtection="1">
      <alignment horizontal="left"/>
    </xf>
    <xf numFmtId="0" fontId="5" fillId="10" borderId="0" xfId="0" applyFont="1" applyFill="1" applyBorder="1" applyAlignment="1" applyProtection="1">
      <alignment horizontal="left"/>
    </xf>
    <xf numFmtId="0" fontId="20" fillId="6" borderId="13" xfId="0" applyFont="1" applyFill="1" applyBorder="1" applyAlignment="1">
      <alignment horizontal="center" vertical="center" wrapText="1"/>
    </xf>
    <xf numFmtId="0" fontId="20" fillId="6" borderId="13" xfId="0" applyFont="1" applyFill="1" applyBorder="1" applyAlignment="1">
      <alignment horizontal="center" vertical="center"/>
    </xf>
    <xf numFmtId="0" fontId="20" fillId="6" borderId="15" xfId="0" applyFont="1" applyFill="1" applyBorder="1" applyAlignment="1">
      <alignment horizontal="center" vertical="center" wrapText="1"/>
    </xf>
    <xf numFmtId="0" fontId="20" fillId="6" borderId="16" xfId="0" applyFont="1" applyFill="1" applyBorder="1" applyAlignment="1">
      <alignment horizontal="center" vertical="center" wrapText="1"/>
    </xf>
    <xf numFmtId="0" fontId="10" fillId="7" borderId="21" xfId="0" applyFont="1" applyFill="1" applyBorder="1" applyAlignment="1">
      <alignment horizontal="center" vertical="center" wrapText="1"/>
    </xf>
    <xf numFmtId="0" fontId="10" fillId="7" borderId="24" xfId="0" applyFont="1" applyFill="1" applyBorder="1" applyAlignment="1">
      <alignment horizontal="center" vertical="center" wrapText="1"/>
    </xf>
    <xf numFmtId="0" fontId="10" fillId="7" borderId="17" xfId="0" applyFont="1" applyFill="1" applyBorder="1" applyAlignment="1">
      <alignment horizontal="center" vertical="center"/>
    </xf>
    <xf numFmtId="0" fontId="10" fillId="7" borderId="23" xfId="0" applyFont="1" applyFill="1" applyBorder="1" applyAlignment="1">
      <alignment horizontal="center" vertical="center"/>
    </xf>
    <xf numFmtId="0" fontId="10" fillId="7" borderId="18" xfId="0" applyFont="1" applyFill="1" applyBorder="1" applyAlignment="1">
      <alignment horizontal="center"/>
    </xf>
    <xf numFmtId="0" fontId="10" fillId="7" borderId="19" xfId="0" applyFont="1" applyFill="1" applyBorder="1" applyAlignment="1">
      <alignment horizontal="center"/>
    </xf>
    <xf numFmtId="0" fontId="10" fillId="7" borderId="20" xfId="0" applyFont="1" applyFill="1" applyBorder="1" applyAlignment="1">
      <alignment horizontal="center"/>
    </xf>
    <xf numFmtId="0" fontId="20" fillId="7" borderId="21" xfId="0" applyFont="1" applyFill="1" applyBorder="1" applyAlignment="1">
      <alignment horizontal="center" vertical="center" wrapText="1"/>
    </xf>
    <xf numFmtId="0" fontId="20" fillId="7" borderId="24" xfId="0" applyFont="1" applyFill="1" applyBorder="1" applyAlignment="1">
      <alignment horizontal="center" vertical="center" wrapText="1"/>
    </xf>
    <xf numFmtId="0" fontId="10" fillId="7" borderId="22" xfId="0" applyFont="1" applyFill="1" applyBorder="1" applyAlignment="1">
      <alignment horizontal="center"/>
    </xf>
    <xf numFmtId="0" fontId="10" fillId="0" borderId="6" xfId="0" applyFont="1" applyFill="1" applyBorder="1" applyAlignment="1">
      <alignment horizontal="right"/>
    </xf>
    <xf numFmtId="0" fontId="10" fillId="6" borderId="14" xfId="0" applyFont="1" applyFill="1" applyBorder="1" applyAlignment="1">
      <alignment horizontal="center" vertical="center" wrapText="1"/>
    </xf>
    <xf numFmtId="0" fontId="10" fillId="6" borderId="29" xfId="0" applyFont="1" applyFill="1" applyBorder="1" applyAlignment="1">
      <alignment horizontal="center" vertical="center" wrapText="1"/>
    </xf>
    <xf numFmtId="0" fontId="10" fillId="6" borderId="30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" vertical="center"/>
    </xf>
    <xf numFmtId="0" fontId="20" fillId="7" borderId="13" xfId="0" applyFont="1" applyFill="1" applyBorder="1" applyAlignment="1">
      <alignment horizontal="center" vertical="center" wrapText="1"/>
    </xf>
    <xf numFmtId="0" fontId="20" fillId="6" borderId="14" xfId="0" applyFont="1" applyFill="1" applyBorder="1" applyAlignment="1">
      <alignment horizontal="center" vertical="center" wrapText="1"/>
    </xf>
    <xf numFmtId="0" fontId="20" fillId="6" borderId="30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center" vertical="center"/>
    </xf>
    <xf numFmtId="0" fontId="20" fillId="6" borderId="8" xfId="0" applyFont="1" applyFill="1" applyBorder="1" applyAlignment="1">
      <alignment horizontal="center" vertical="center"/>
    </xf>
    <xf numFmtId="0" fontId="20" fillId="6" borderId="14" xfId="0" applyFont="1" applyFill="1" applyBorder="1" applyAlignment="1">
      <alignment horizontal="center" vertical="center"/>
    </xf>
    <xf numFmtId="0" fontId="20" fillId="6" borderId="30" xfId="0" applyFont="1" applyFill="1" applyBorder="1" applyAlignment="1">
      <alignment horizontal="center" vertical="center"/>
    </xf>
    <xf numFmtId="0" fontId="20" fillId="7" borderId="14" xfId="0" applyFont="1" applyFill="1" applyBorder="1" applyAlignment="1">
      <alignment horizontal="center" vertical="center" wrapText="1"/>
    </xf>
    <xf numFmtId="0" fontId="20" fillId="7" borderId="30" xfId="0" applyFont="1" applyFill="1" applyBorder="1" applyAlignment="1">
      <alignment horizontal="center" vertical="center" wrapText="1"/>
    </xf>
    <xf numFmtId="0" fontId="20" fillId="7" borderId="13" xfId="0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/>
    </xf>
    <xf numFmtId="0" fontId="20" fillId="7" borderId="5" xfId="0" applyFont="1" applyFill="1" applyBorder="1" applyAlignment="1">
      <alignment horizontal="center" vertical="center" wrapText="1"/>
    </xf>
    <xf numFmtId="0" fontId="20" fillId="7" borderId="8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/>
    </xf>
    <xf numFmtId="0" fontId="20" fillId="7" borderId="15" xfId="0" applyFont="1" applyFill="1" applyBorder="1" applyAlignment="1">
      <alignment horizontal="center" vertical="center"/>
    </xf>
    <xf numFmtId="0" fontId="20" fillId="7" borderId="28" xfId="0" applyFont="1" applyFill="1" applyBorder="1" applyAlignment="1">
      <alignment horizontal="center" vertical="center"/>
    </xf>
    <xf numFmtId="0" fontId="20" fillId="7" borderId="16" xfId="0" applyFont="1" applyFill="1" applyBorder="1" applyAlignment="1">
      <alignment horizontal="center" vertical="center"/>
    </xf>
    <xf numFmtId="0" fontId="20" fillId="7" borderId="15" xfId="0" applyFont="1" applyFill="1" applyBorder="1" applyAlignment="1">
      <alignment horizontal="center" vertical="center" wrapText="1"/>
    </xf>
    <xf numFmtId="0" fontId="20" fillId="7" borderId="16" xfId="0" applyFont="1" applyFill="1" applyBorder="1" applyAlignment="1">
      <alignment horizontal="center" vertical="center" wrapText="1"/>
    </xf>
    <xf numFmtId="0" fontId="10" fillId="7" borderId="13" xfId="0" applyFont="1" applyFill="1" applyBorder="1" applyAlignment="1">
      <alignment horizontal="center" vertical="center" wrapText="1"/>
    </xf>
    <xf numFmtId="0" fontId="56" fillId="5" borderId="6" xfId="0" applyFont="1" applyFill="1" applyBorder="1" applyAlignment="1">
      <alignment horizontal="left"/>
    </xf>
    <xf numFmtId="0" fontId="56" fillId="5" borderId="7" xfId="0" applyFont="1" applyFill="1" applyBorder="1" applyAlignment="1">
      <alignment horizontal="left"/>
    </xf>
    <xf numFmtId="0" fontId="57" fillId="7" borderId="13" xfId="0" applyFont="1" applyFill="1" applyBorder="1" applyAlignment="1">
      <alignment horizontal="center" vertical="center" wrapText="1"/>
    </xf>
    <xf numFmtId="0" fontId="10" fillId="7" borderId="13" xfId="0" applyFont="1" applyFill="1" applyBorder="1" applyAlignment="1">
      <alignment horizontal="center" vertical="center"/>
    </xf>
    <xf numFmtId="0" fontId="56" fillId="10" borderId="6" xfId="0" applyFont="1" applyFill="1" applyBorder="1" applyAlignment="1">
      <alignment horizontal="left"/>
    </xf>
    <xf numFmtId="0" fontId="56" fillId="10" borderId="7" xfId="0" applyFont="1" applyFill="1" applyBorder="1" applyAlignment="1">
      <alignment horizontal="left"/>
    </xf>
    <xf numFmtId="0" fontId="10" fillId="7" borderId="13" xfId="5" applyFont="1" applyFill="1" applyBorder="1" applyAlignment="1">
      <alignment horizontal="center" vertical="center" wrapText="1"/>
    </xf>
    <xf numFmtId="0" fontId="10" fillId="7" borderId="13" xfId="0" applyNumberFormat="1" applyFont="1" applyFill="1" applyBorder="1" applyAlignment="1">
      <alignment horizontal="center" vertical="center" wrapText="1"/>
    </xf>
    <xf numFmtId="0" fontId="5" fillId="10" borderId="11" xfId="0" applyFont="1" applyFill="1" applyBorder="1" applyAlignment="1" applyProtection="1">
      <alignment horizontal="center"/>
    </xf>
    <xf numFmtId="0" fontId="5" fillId="10" borderId="0" xfId="0" applyFont="1" applyFill="1" applyBorder="1" applyAlignment="1" applyProtection="1">
      <alignment horizontal="center"/>
    </xf>
    <xf numFmtId="0" fontId="20" fillId="7" borderId="14" xfId="0" applyFont="1" applyFill="1" applyBorder="1" applyAlignment="1">
      <alignment horizontal="center" vertical="center"/>
    </xf>
    <xf numFmtId="0" fontId="20" fillId="7" borderId="29" xfId="0" applyFont="1" applyFill="1" applyBorder="1" applyAlignment="1">
      <alignment horizontal="center" vertical="center"/>
    </xf>
    <xf numFmtId="0" fontId="20" fillId="7" borderId="30" xfId="0" applyFont="1" applyFill="1" applyBorder="1" applyAlignment="1">
      <alignment horizontal="center" vertical="center"/>
    </xf>
    <xf numFmtId="0" fontId="20" fillId="7" borderId="29" xfId="0" applyFont="1" applyFill="1" applyBorder="1" applyAlignment="1">
      <alignment horizontal="center" vertical="center" wrapText="1"/>
    </xf>
    <xf numFmtId="0" fontId="20" fillId="7" borderId="13" xfId="0" applyFont="1" applyFill="1" applyBorder="1" applyAlignment="1">
      <alignment horizontal="center"/>
    </xf>
    <xf numFmtId="0" fontId="10" fillId="7" borderId="13" xfId="0" applyFont="1" applyFill="1" applyBorder="1" applyAlignment="1">
      <alignment horizontal="center"/>
    </xf>
    <xf numFmtId="0" fontId="19" fillId="0" borderId="0" xfId="0" applyFont="1" applyBorder="1" applyAlignment="1">
      <alignment horizontal="center" vertical="center"/>
    </xf>
    <xf numFmtId="0" fontId="3" fillId="0" borderId="15" xfId="0" applyFont="1" applyBorder="1" applyAlignment="1" applyProtection="1">
      <alignment horizontal="center"/>
      <protection locked="0"/>
    </xf>
    <xf numFmtId="0" fontId="3" fillId="0" borderId="28" xfId="0" applyFont="1" applyBorder="1" applyAlignment="1" applyProtection="1">
      <alignment horizontal="center"/>
      <protection locked="0"/>
    </xf>
    <xf numFmtId="0" fontId="3" fillId="0" borderId="16" xfId="0" applyFont="1" applyBorder="1" applyAlignment="1" applyProtection="1">
      <alignment horizontal="center"/>
      <protection locked="0"/>
    </xf>
  </cellXfs>
  <cellStyles count="6">
    <cellStyle name="40% - Énfasis3" xfId="2" builtinId="39"/>
    <cellStyle name="Hipervínculo" xfId="3" builtinId="8"/>
    <cellStyle name="Millares" xfId="1" builtinId="3"/>
    <cellStyle name="Moneda" xfId="4" builtinId="4"/>
    <cellStyle name="Normal" xfId="0" builtinId="0"/>
    <cellStyle name="Normal 2 2" xfId="5" xr:uid="{00000000-0005-0000-0000-000005000000}"/>
  </cellStyles>
  <dxfs count="32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9" formatCode="0.0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5" formatCode="#,##0.00_ ;\-#,##0.00\ 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color theme="3" tint="-0.249977111117893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strike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border outline="0"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4" formatCode="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6" formatCode="0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4" formatCode="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9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right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1"/>
        <color theme="3" tint="-0.249977111117893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5" formatCode="#,##0.00_ ;\-#,##0.00\ 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 xr9:uid="{00000000-0011-0000-FFFF-FFFF00000000}">
      <tableStyleElement type="wholeTable" dxfId="32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9.png"/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9.png"/><Relationship Id="rId1" Type="http://schemas.openxmlformats.org/officeDocument/2006/relationships/image" Target="../media/image1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9.png"/><Relationship Id="rId1" Type="http://schemas.openxmlformats.org/officeDocument/2006/relationships/image" Target="../media/image14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9.png"/><Relationship Id="rId1" Type="http://schemas.openxmlformats.org/officeDocument/2006/relationships/image" Target="../media/image12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9.png"/><Relationship Id="rId1" Type="http://schemas.openxmlformats.org/officeDocument/2006/relationships/image" Target="../media/image1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9.png"/><Relationship Id="rId1" Type="http://schemas.openxmlformats.org/officeDocument/2006/relationships/image" Target="../media/image1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0</xdr:row>
      <xdr:rowOff>0</xdr:rowOff>
    </xdr:from>
    <xdr:to>
      <xdr:col>4</xdr:col>
      <xdr:colOff>19051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6" y="0"/>
          <a:ext cx="34099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695325</xdr:colOff>
      <xdr:row>47</xdr:row>
      <xdr:rowOff>47625</xdr:rowOff>
    </xdr:from>
    <xdr:to>
      <xdr:col>3</xdr:col>
      <xdr:colOff>1143159</xdr:colOff>
      <xdr:row>53</xdr:row>
      <xdr:rowOff>87352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F579473-A756-423A-A478-2FD95782D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38300" y="12677775"/>
          <a:ext cx="1828959" cy="118272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12</xdr:row>
      <xdr:rowOff>53340</xdr:rowOff>
    </xdr:from>
    <xdr:ext cx="15072909" cy="1720407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0" y="2560320"/>
          <a:ext cx="15072909" cy="172040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4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 EL PERIODO QUE SE REPORTA</a:t>
          </a:r>
          <a:r>
            <a:rPr lang="es-ES" sz="48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NO SE PRESENTAN CASOS</a:t>
          </a:r>
        </a:p>
        <a:p>
          <a:pPr algn="ctr"/>
          <a:endParaRPr lang="es-ES" sz="28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pPr algn="ctr"/>
          <a:endParaRPr lang="es-ES" sz="28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1095375</xdr:colOff>
      <xdr:row>27</xdr:row>
      <xdr:rowOff>85725</xdr:rowOff>
    </xdr:from>
    <xdr:to>
      <xdr:col>3</xdr:col>
      <xdr:colOff>438309</xdr:colOff>
      <xdr:row>33</xdr:row>
      <xdr:rowOff>125452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05584DC-2E8A-41C1-BA4A-4F3FA1587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7775" y="5514975"/>
          <a:ext cx="1828959" cy="118272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21167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485775</xdr:colOff>
      <xdr:row>45</xdr:row>
      <xdr:rowOff>104775</xdr:rowOff>
    </xdr:from>
    <xdr:to>
      <xdr:col>4</xdr:col>
      <xdr:colOff>733584</xdr:colOff>
      <xdr:row>51</xdr:row>
      <xdr:rowOff>144502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9923C24-E6D6-4C9A-9D8F-A2EF7736E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85900" y="9010650"/>
          <a:ext cx="1828959" cy="118272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2352674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495300</xdr:colOff>
      <xdr:row>46</xdr:row>
      <xdr:rowOff>57150</xdr:rowOff>
    </xdr:from>
    <xdr:to>
      <xdr:col>3</xdr:col>
      <xdr:colOff>2324259</xdr:colOff>
      <xdr:row>52</xdr:row>
      <xdr:rowOff>96877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45DE586-CEA8-4C1B-9202-D8DCC5058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57425" y="9629775"/>
          <a:ext cx="1828959" cy="118272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76</xdr:row>
      <xdr:rowOff>47625</xdr:rowOff>
    </xdr:from>
    <xdr:to>
      <xdr:col>4</xdr:col>
      <xdr:colOff>28734</xdr:colOff>
      <xdr:row>82</xdr:row>
      <xdr:rowOff>87352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DA13F48-BC39-4A98-BA30-4C80F6E1D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0625" y="14839950"/>
          <a:ext cx="1828959" cy="118272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167640</xdr:rowOff>
    </xdr:from>
    <xdr:to>
      <xdr:col>7</xdr:col>
      <xdr:colOff>942975</xdr:colOff>
      <xdr:row>21</xdr:row>
      <xdr:rowOff>9262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548890"/>
          <a:ext cx="13134975" cy="1403722"/>
        </a:xfrm>
        <a:prstGeom prst="rect">
          <a:avLst/>
        </a:prstGeom>
      </xdr:spPr>
    </xdr:pic>
    <xdr:clientData/>
  </xdr:twoCellAnchor>
  <xdr:twoCellAnchor editAs="oneCell">
    <xdr:from>
      <xdr:col>1</xdr:col>
      <xdr:colOff>1371600</xdr:colOff>
      <xdr:row>27</xdr:row>
      <xdr:rowOff>28575</xdr:rowOff>
    </xdr:from>
    <xdr:to>
      <xdr:col>3</xdr:col>
      <xdr:colOff>381159</xdr:colOff>
      <xdr:row>33</xdr:row>
      <xdr:rowOff>68302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E95DFEB-92CE-4CE6-AE6E-692D11357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19250" y="5114925"/>
          <a:ext cx="1828959" cy="118272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</xdr:row>
      <xdr:rowOff>434340</xdr:rowOff>
    </xdr:from>
    <xdr:to>
      <xdr:col>11</xdr:col>
      <xdr:colOff>405207</xdr:colOff>
      <xdr:row>19</xdr:row>
      <xdr:rowOff>176902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628900"/>
          <a:ext cx="15546147" cy="1365622"/>
        </a:xfrm>
        <a:prstGeom prst="rect">
          <a:avLst/>
        </a:prstGeom>
      </xdr:spPr>
    </xdr:pic>
    <xdr:clientData/>
  </xdr:twoCellAnchor>
  <xdr:twoCellAnchor editAs="oneCell">
    <xdr:from>
      <xdr:col>2</xdr:col>
      <xdr:colOff>657225</xdr:colOff>
      <xdr:row>26</xdr:row>
      <xdr:rowOff>9525</xdr:rowOff>
    </xdr:from>
    <xdr:to>
      <xdr:col>3</xdr:col>
      <xdr:colOff>876459</xdr:colOff>
      <xdr:row>32</xdr:row>
      <xdr:rowOff>49252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2C39F2A-F5FC-497D-99B0-A210747E8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38350" y="5191125"/>
          <a:ext cx="1828959" cy="118272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</xdr:row>
      <xdr:rowOff>403860</xdr:rowOff>
    </xdr:from>
    <xdr:to>
      <xdr:col>14</xdr:col>
      <xdr:colOff>1388187</xdr:colOff>
      <xdr:row>19</xdr:row>
      <xdr:rowOff>138802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545080"/>
          <a:ext cx="15546147" cy="1365622"/>
        </a:xfrm>
        <a:prstGeom prst="rect">
          <a:avLst/>
        </a:prstGeom>
      </xdr:spPr>
    </xdr:pic>
    <xdr:clientData/>
  </xdr:twoCellAnchor>
  <xdr:twoCellAnchor editAs="oneCell">
    <xdr:from>
      <xdr:col>1</xdr:col>
      <xdr:colOff>847725</xdr:colOff>
      <xdr:row>25</xdr:row>
      <xdr:rowOff>57150</xdr:rowOff>
    </xdr:from>
    <xdr:to>
      <xdr:col>3</xdr:col>
      <xdr:colOff>685959</xdr:colOff>
      <xdr:row>31</xdr:row>
      <xdr:rowOff>96877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007256E-588C-47C1-BC5B-1AD34B899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85850" y="5067300"/>
          <a:ext cx="1828959" cy="118272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1485900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403860</xdr:rowOff>
    </xdr:from>
    <xdr:to>
      <xdr:col>15</xdr:col>
      <xdr:colOff>473787</xdr:colOff>
      <xdr:row>20</xdr:row>
      <xdr:rowOff>146422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811780"/>
          <a:ext cx="15546147" cy="1365622"/>
        </a:xfrm>
        <a:prstGeom prst="rect">
          <a:avLst/>
        </a:prstGeom>
      </xdr:spPr>
    </xdr:pic>
    <xdr:clientData/>
  </xdr:twoCellAnchor>
  <xdr:twoCellAnchor editAs="oneCell">
    <xdr:from>
      <xdr:col>1</xdr:col>
      <xdr:colOff>885825</xdr:colOff>
      <xdr:row>27</xdr:row>
      <xdr:rowOff>95250</xdr:rowOff>
    </xdr:from>
    <xdr:to>
      <xdr:col>3</xdr:col>
      <xdr:colOff>600234</xdr:colOff>
      <xdr:row>33</xdr:row>
      <xdr:rowOff>134977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D35AADF-7114-493A-A6CF-6F96EF130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23950" y="5486400"/>
          <a:ext cx="1828959" cy="118272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2219325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9BB05C5-F73B-402C-93F4-2BDB2C027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71</xdr:row>
      <xdr:rowOff>104775</xdr:rowOff>
    </xdr:from>
    <xdr:to>
      <xdr:col>2</xdr:col>
      <xdr:colOff>1981359</xdr:colOff>
      <xdr:row>77</xdr:row>
      <xdr:rowOff>144502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1172F06-73D7-4C19-9054-81CAC9B50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66900" y="14287500"/>
          <a:ext cx="1828959" cy="11827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21167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90" y="0"/>
          <a:ext cx="386080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</xdr:row>
      <xdr:rowOff>409575</xdr:rowOff>
    </xdr:from>
    <xdr:to>
      <xdr:col>14</xdr:col>
      <xdr:colOff>473369</xdr:colOff>
      <xdr:row>19</xdr:row>
      <xdr:rowOff>183002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647950"/>
          <a:ext cx="15113294" cy="1402202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990600</xdr:colOff>
      <xdr:row>29</xdr:row>
      <xdr:rowOff>95250</xdr:rowOff>
    </xdr:from>
    <xdr:to>
      <xdr:col>3</xdr:col>
      <xdr:colOff>552609</xdr:colOff>
      <xdr:row>35</xdr:row>
      <xdr:rowOff>134977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C6059-57B4-4408-80A1-73031EDCF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8725" y="5867400"/>
          <a:ext cx="1828959" cy="11827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4</xdr:col>
      <xdr:colOff>0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990600</xdr:colOff>
      <xdr:row>30</xdr:row>
      <xdr:rowOff>95250</xdr:rowOff>
    </xdr:from>
    <xdr:to>
      <xdr:col>3</xdr:col>
      <xdr:colOff>533559</xdr:colOff>
      <xdr:row>36</xdr:row>
      <xdr:rowOff>134977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D505502-7E07-41A3-8C8B-C6E6087E2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8725" y="5962650"/>
          <a:ext cx="1828959" cy="118272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152400</xdr:rowOff>
    </xdr:from>
    <xdr:to>
      <xdr:col>16</xdr:col>
      <xdr:colOff>47067</xdr:colOff>
      <xdr:row>21</xdr:row>
      <xdr:rowOff>54982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941320"/>
          <a:ext cx="15546147" cy="1365622"/>
        </a:xfrm>
        <a:prstGeom prst="rect">
          <a:avLst/>
        </a:prstGeom>
      </xdr:spPr>
    </xdr:pic>
    <xdr:clientData/>
  </xdr:twoCellAnchor>
  <xdr:twoCellAnchor editAs="oneCell">
    <xdr:from>
      <xdr:col>1</xdr:col>
      <xdr:colOff>914400</xdr:colOff>
      <xdr:row>36</xdr:row>
      <xdr:rowOff>161925</xdr:rowOff>
    </xdr:from>
    <xdr:to>
      <xdr:col>3</xdr:col>
      <xdr:colOff>552609</xdr:colOff>
      <xdr:row>43</xdr:row>
      <xdr:rowOff>11152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7BBE87B-771F-48A7-8728-E19139A09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2050" y="7334250"/>
          <a:ext cx="1828959" cy="118272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17007</xdr:colOff>
      <xdr:row>0</xdr:row>
      <xdr:rowOff>17002</xdr:rowOff>
    </xdr:from>
    <xdr:to>
      <xdr:col>3</xdr:col>
      <xdr:colOff>1943100</xdr:colOff>
      <xdr:row>4</xdr:row>
      <xdr:rowOff>190499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507" y="17002"/>
          <a:ext cx="4554993" cy="935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200025</xdr:colOff>
      <xdr:row>184</xdr:row>
      <xdr:rowOff>38100</xdr:rowOff>
    </xdr:from>
    <xdr:to>
      <xdr:col>3</xdr:col>
      <xdr:colOff>619284</xdr:colOff>
      <xdr:row>190</xdr:row>
      <xdr:rowOff>77827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5AAE3B7-6639-41A8-9CBF-373E29D92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09725" y="35271075"/>
          <a:ext cx="1828959" cy="118272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5</xdr:col>
      <xdr:colOff>9525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184</xdr:row>
      <xdr:rowOff>57150</xdr:rowOff>
    </xdr:from>
    <xdr:to>
      <xdr:col>4</xdr:col>
      <xdr:colOff>228759</xdr:colOff>
      <xdr:row>190</xdr:row>
      <xdr:rowOff>96877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BAAFA17-34C3-45B9-AA04-DDD139F73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8725" y="35642550"/>
          <a:ext cx="1828959" cy="118272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3</xdr:col>
      <xdr:colOff>1428751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904875</xdr:colOff>
      <xdr:row>27</xdr:row>
      <xdr:rowOff>38100</xdr:rowOff>
    </xdr:from>
    <xdr:to>
      <xdr:col>3</xdr:col>
      <xdr:colOff>466884</xdr:colOff>
      <xdr:row>33</xdr:row>
      <xdr:rowOff>77827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C1ADF53-CF78-40F0-8DAA-FEBDDCE8A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6800" y="5457825"/>
          <a:ext cx="1828959" cy="118272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1628774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</xdr:row>
      <xdr:rowOff>388620</xdr:rowOff>
    </xdr:from>
    <xdr:to>
      <xdr:col>15</xdr:col>
      <xdr:colOff>92787</xdr:colOff>
      <xdr:row>19</xdr:row>
      <xdr:rowOff>131182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788920"/>
          <a:ext cx="15546147" cy="136562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76200</xdr:rowOff>
    </xdr:from>
    <xdr:to>
      <xdr:col>3</xdr:col>
      <xdr:colOff>628809</xdr:colOff>
      <xdr:row>35</xdr:row>
      <xdr:rowOff>115927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74131C7-372E-416D-A3F8-0C9630714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47775" y="6038850"/>
          <a:ext cx="1828959" cy="118272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90950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266700</xdr:rowOff>
    </xdr:from>
    <xdr:to>
      <xdr:col>14</xdr:col>
      <xdr:colOff>290907</xdr:colOff>
      <xdr:row>20</xdr:row>
      <xdr:rowOff>9262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819400"/>
          <a:ext cx="15546147" cy="1365622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990600</xdr:colOff>
      <xdr:row>28</xdr:row>
      <xdr:rowOff>38100</xdr:rowOff>
    </xdr:from>
    <xdr:to>
      <xdr:col>3</xdr:col>
      <xdr:colOff>543084</xdr:colOff>
      <xdr:row>34</xdr:row>
      <xdr:rowOff>77827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DC21EC-BBEA-42A0-A907-CAB6004B4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8250" y="5772150"/>
          <a:ext cx="1828959" cy="1182727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B14:Y19" totalsRowShown="0" headerRowDxfId="322" dataDxfId="321" tableBorderDxfId="320">
  <autoFilter ref="B14:Y19" xr:uid="{00000000-0009-0000-0100-000001000000}"/>
  <tableColumns count="24">
    <tableColumn id="1" xr3:uid="{00000000-0010-0000-0000-000001000000}" name="Entidad Federativa" dataDxfId="319"/>
    <tableColumn id="2" xr3:uid="{00000000-0010-0000-0000-000002000000}" name="R.F.C." dataDxfId="318"/>
    <tableColumn id="3" xr3:uid="{00000000-0010-0000-0000-000003000000}" name="CURP" dataDxfId="317"/>
    <tableColumn id="4" xr3:uid="{00000000-0010-0000-0000-000004000000}" name="Nombre" dataDxfId="316"/>
    <tableColumn id="5" xr3:uid="{00000000-0010-0000-0000-000005000000}" name="Clave integrada" dataDxfId="315"/>
    <tableColumn id="6" xr3:uid="{00000000-0010-0000-0000-000006000000}" name="Partida Presupuestal" dataDxfId="314"/>
    <tableColumn id="7" xr3:uid="{00000000-0010-0000-0000-000007000000}" name="Código de Pago" dataDxfId="313"/>
    <tableColumn id="8" xr3:uid="{00000000-0010-0000-0000-000008000000}" name="Clave de Unidad" dataDxfId="312"/>
    <tableColumn id="9" xr3:uid="{00000000-0010-0000-0000-000009000000}" name="Clave de Sub Unidad" dataDxfId="311"/>
    <tableColumn id="10" xr3:uid="{00000000-0010-0000-0000-00000A000000}" name="Clave de Categoría" dataDxfId="310"/>
    <tableColumn id="11" xr3:uid="{00000000-0010-0000-0000-00000B000000}" name="Horas Semana Mes " dataDxfId="309"/>
    <tableColumn id="12" xr3:uid="{00000000-0010-0000-0000-00000C000000}" name="Número de Plaza" dataDxfId="308"/>
    <tableColumn id="13" xr3:uid="{00000000-0010-0000-0000-00000D000000}" name="Fecha Comisión_x000a_Inicio" dataDxfId="307"/>
    <tableColumn id="14" xr3:uid="{00000000-0010-0000-0000-00000E000000}" name="Fecha Comisión_x000a_Conclusión" dataDxfId="306"/>
    <tableColumn id="15" xr3:uid="{00000000-0010-0000-0000-00000F000000}" name="Percepciones pagadas en el Periodo de Comisión con Presupuesto Federal*" dataDxfId="305" dataCellStyle="Millares"/>
    <tableColumn id="16" xr3:uid="{00000000-0010-0000-0000-000010000000}" name="Percepciones pagadas en el Periodo de Comisión con Presupuesto de otra fuente*" dataDxfId="304"/>
    <tableColumn id="17" xr3:uid="{00000000-0010-0000-0000-000011000000}" name="Clave CT Origen" dataDxfId="303"/>
    <tableColumn id="18" xr3:uid="{00000000-0010-0000-0000-000012000000}" name="Clave" dataDxfId="302"/>
    <tableColumn id="19" xr3:uid="{00000000-0010-0000-0000-000013000000}" name="Turno" dataDxfId="301"/>
    <tableColumn id="20" xr3:uid="{00000000-0010-0000-0000-000014000000}" name="Lugar de la comisión fuera del sector educativo" dataDxfId="300"/>
    <tableColumn id="21" xr3:uid="{00000000-0010-0000-0000-000015000000}" name="Tipo de Comisión" dataDxfId="299"/>
    <tableColumn id="22" xr3:uid="{00000000-0010-0000-0000-000016000000}" name="Función Específica" dataDxfId="298"/>
    <tableColumn id="23" xr3:uid="{00000000-0010-0000-0000-000017000000}" name="Objeto de la comision" dataDxfId="297"/>
    <tableColumn id="24" xr3:uid="{00000000-0010-0000-0000-000018000000}" name="No. Oficio" dataDxfId="296"/>
  </tableColumns>
  <tableStyleInfo name="Estilo de tabla 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9000000}" name="Tabla15" displayName="Tabla15" ref="B14:S37" totalsRowShown="0" headerRowDxfId="127" tableBorderDxfId="126">
  <autoFilter ref="B14:S37" xr:uid="{00000000-0009-0000-0100-00000D000000}"/>
  <tableColumns count="18">
    <tableColumn id="1" xr3:uid="{00000000-0010-0000-0900-000001000000}" name="Clave Tipo educativo" dataDxfId="125"/>
    <tableColumn id="2" xr3:uid="{00000000-0010-0000-0900-000002000000}" name="Clave Nivel educativo" dataDxfId="124"/>
    <tableColumn id="3" xr3:uid="{00000000-0010-0000-0900-000003000000}" name="Clave Subnivel educativo" dataDxfId="123"/>
    <tableColumn id="4" xr3:uid="{00000000-0010-0000-0900-000004000000}" name="Descripción Nivel / Subnivel" dataDxfId="122"/>
    <tableColumn id="5" xr3:uid="{00000000-0010-0000-0900-000005000000}" name="Tipo Financiamiento" dataDxfId="121"/>
    <tableColumn id="6" xr3:uid="{00000000-0010-0000-0900-000006000000}" name="Partida Presupestal" dataDxfId="120"/>
    <tableColumn id="7" xr3:uid="{00000000-0010-0000-0900-000007000000}" name="Tipo de Categoría" dataDxfId="119"/>
    <tableColumn id="8" xr3:uid="{00000000-0010-0000-0900-000008000000}" name=" Categoría" dataDxfId="118"/>
    <tableColumn id="9" xr3:uid="{00000000-0010-0000-0900-000009000000}" name="Descripción" dataDxfId="117"/>
    <tableColumn id="10" xr3:uid="{00000000-0010-0000-0900-00000A000000}" name="Zona Económica" dataDxfId="116"/>
    <tableColumn id="11" xr3:uid="{00000000-0010-0000-0900-00000B000000}" name="Nivel Puesto" dataDxfId="115"/>
    <tableColumn id="12" xr3:uid="{00000000-0010-0000-0900-00000C000000}" name="Nivel Sueldo" dataDxfId="114"/>
    <tableColumn id="13" xr3:uid="{00000000-0010-0000-0900-00000D000000}" name="Tipo Contratación" dataDxfId="113"/>
    <tableColumn id="14" xr3:uid="{00000000-0010-0000-0900-00000E000000}" name="Monto mensual_x000a_por plaza jornada" dataDxfId="112"/>
    <tableColumn id="15" xr3:uid="{00000000-0010-0000-0900-00000F000000}" name="Monto mensual_x000a_Por Plaza HSM" dataDxfId="111"/>
    <tableColumn id="16" xr3:uid="{00000000-0010-0000-0900-000010000000}" name="Número de Plazas Jornada" dataDxfId="110"/>
    <tableColumn id="17" xr3:uid="{00000000-0010-0000-0900-000011000000}" name="Número de Plazas HSM" dataDxfId="109"/>
    <tableColumn id="18" xr3:uid="{00000000-0010-0000-0900-000012000000}" name="Monto total autorizado" dataDxfId="108" dataCellStyle="Millares"/>
  </tableColumns>
  <tableStyleInfo name="Estilo de tabla 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A000000}" name="Tabla16" displayName="Tabla16" ref="B14:R37" totalsRowShown="0" headerRowDxfId="107" dataDxfId="106" tableBorderDxfId="105">
  <autoFilter ref="B14:R37" xr:uid="{00000000-0009-0000-0100-00000E000000}"/>
  <tableColumns count="17">
    <tableColumn id="1" xr3:uid="{00000000-0010-0000-0A00-000001000000}" name="Identificador origen presupuestal de la plaza" dataDxfId="104" dataCellStyle="Normal 2 2"/>
    <tableColumn id="2" xr3:uid="{00000000-0010-0000-0A00-000002000000}" name="Clave de categoría" dataDxfId="103"/>
    <tableColumn id="3" xr3:uid="{00000000-0010-0000-0A00-000003000000}" name="Descripción de la categoría" dataDxfId="102"/>
    <tableColumn id="4" xr3:uid="{00000000-0010-0000-0A00-000004000000}" name="Tipo de contratación" dataDxfId="101"/>
    <tableColumn id="5" xr3:uid="{00000000-0010-0000-0A00-000005000000}" name="Tipo de categoría" dataDxfId="100"/>
    <tableColumn id="6" xr3:uid="{00000000-0010-0000-0A00-000006000000}" name="Clave de concepto de pago" dataDxfId="99"/>
    <tableColumn id="7" xr3:uid="{00000000-0010-0000-0A00-000007000000}" name="Clave de nivel de puesto" dataDxfId="98"/>
    <tableColumn id="8" xr3:uid="{00000000-0010-0000-0A00-000008000000}" name="Clave de nivel de sueldo" dataDxfId="97"/>
    <tableColumn id="9" xr3:uid="{00000000-0010-0000-0A00-000009000000}" name="Inicio de vigencia del sueldo" dataDxfId="96"/>
    <tableColumn id="10" xr3:uid="{00000000-0010-0000-0A00-00000A000000}" name="Fin de vigencia del sueldo" dataDxfId="95"/>
    <tableColumn id="11" xr3:uid="{00000000-0010-0000-0A00-00000B000000}" name="Monto Mensual Jornada ó de HSM_x000a_Zona A" dataDxfId="94"/>
    <tableColumn id="12" xr3:uid="{00000000-0010-0000-0A00-00000C000000}" name="Monto Mensual Jornada ó de HSM_x000a_Zona B" dataDxfId="93"/>
    <tableColumn id="13" xr3:uid="{00000000-0010-0000-0A00-00000D000000}" name="Monto Mensual Jornada ó de HSM_x000a_Zona C" dataDxfId="92"/>
    <tableColumn id="14" xr3:uid="{00000000-0010-0000-0A00-00000E000000}" name="Horas _x000a_de compatibilidad" dataDxfId="91"/>
    <tableColumn id="15" xr3:uid="{00000000-0010-0000-0A00-00000F000000}" name="Horas de servicio (HSM)" dataDxfId="90"/>
    <tableColumn id="16" xr3:uid="{00000000-0010-0000-0A00-000010000000}" name="Horas de docencia" dataDxfId="89"/>
    <tableColumn id="17" xr3:uid="{00000000-0010-0000-0A00-000011000000}" name="Fecha de actualización" dataDxfId="88"/>
  </tableColumns>
  <tableStyleInfo name="Estilo de tabla 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B000000}" name="Tabla17" displayName="Tabla17" ref="B13:K71" totalsRowShown="0" headerRowDxfId="87" dataDxfId="85" headerRowBorderDxfId="86" tableBorderDxfId="84">
  <autoFilter ref="B13:K71" xr:uid="{00000000-0009-0000-0100-00000F000000}"/>
  <tableColumns count="10">
    <tableColumn id="1" xr3:uid="{00000000-0010-0000-0B00-000001000000}" name="Identificador origen presupuestal de la plaza" dataDxfId="83"/>
    <tableColumn id="2" xr3:uid="{00000000-0010-0000-0B00-000002000000}" name="Tipo de concepto de pago " dataDxfId="82"/>
    <tableColumn id="3" xr3:uid="{00000000-0010-0000-0B00-000003000000}" name="Origen de financiamiento del concepto de percepciones." dataDxfId="81"/>
    <tableColumn id="4" xr3:uid="{00000000-0010-0000-0B00-000004000000}" name="Porcentaje de participación federal por fuente de recursos" dataDxfId="80"/>
    <tableColumn id="5" xr3:uid="{00000000-0010-0000-0B00-000005000000}" name="Grupo al que pertenece concepto de pago (Percepción y/o Deducción)" dataDxfId="79"/>
    <tableColumn id="6" xr3:uid="{00000000-0010-0000-0B00-000006000000}" name="Clave de concepto de pago" dataDxfId="78"/>
    <tableColumn id="7" xr3:uid="{00000000-0010-0000-0B00-000007000000}" name="Descripción del concepto de pago " dataDxfId="77"/>
    <tableColumn id="8" xr3:uid="{00000000-0010-0000-0B00-000008000000}" name="Partida presupuestal" dataDxfId="76"/>
    <tableColumn id="9" xr3:uid="{00000000-0010-0000-0B00-000009000000}" name="Fecha del" dataDxfId="75"/>
    <tableColumn id="10" xr3:uid="{00000000-0010-0000-0B00-00000A000000}" name="Fecha  al" dataDxfId="74"/>
  </tableColumns>
  <tableStyleInfo name="Estilo de tabla 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C000000}" name="Tabla18" displayName="Tabla18" ref="B15:H19" totalsRowShown="0" headerRowDxfId="73" dataDxfId="72" tableBorderDxfId="71">
  <autoFilter ref="B15:H19" xr:uid="{00000000-0009-0000-0100-000010000000}"/>
  <tableColumns count="7">
    <tableColumn id="1" xr3:uid="{00000000-0010-0000-0C00-000001000000}" name="Entidad Federativa" dataDxfId="70"/>
    <tableColumn id="2" xr3:uid="{00000000-0010-0000-0C00-000002000000}" name="RFC" dataDxfId="69"/>
    <tableColumn id="3" xr3:uid="{00000000-0010-0000-0C00-000003000000}" name="CURP" dataDxfId="68"/>
    <tableColumn id="4" xr3:uid="{00000000-0010-0000-0C00-000004000000}" name="NOMBRE TRABAJADOR" dataDxfId="67"/>
    <tableColumn id="6" xr3:uid="{00000000-0010-0000-0C00-000006000000}" name="Sin RFC o erroneo" dataDxfId="66"/>
    <tableColumn id="7" xr3:uid="{00000000-0010-0000-0C00-000007000000}" name="RFC Sin Homoclave" dataDxfId="65"/>
    <tableColumn id="8" xr3:uid="{00000000-0010-0000-0C00-000008000000}" name="Sin CURP o Erronea" dataDxfId="64"/>
  </tableColumns>
  <tableStyleInfo name="Estilo de tabla 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D000000}" name="Tabla19" displayName="Tabla19" ref="B14:S17" totalsRowShown="0" dataDxfId="63" tableBorderDxfId="62">
  <autoFilter ref="B14:S17" xr:uid="{00000000-0009-0000-0100-000011000000}"/>
  <tableColumns count="18">
    <tableColumn id="1" xr3:uid="{00000000-0010-0000-0D00-000001000000}" name="Entidad Federativa" dataDxfId="61"/>
    <tableColumn id="2" xr3:uid="{00000000-0010-0000-0D00-000002000000}" name="Municipio" dataDxfId="60"/>
    <tableColumn id="3" xr3:uid="{00000000-0010-0000-0D00-000003000000}" name="Localidad" dataDxfId="59"/>
    <tableColumn id="4" xr3:uid="{00000000-0010-0000-0D00-000004000000}" name="RFC" dataDxfId="58"/>
    <tableColumn id="5" xr3:uid="{00000000-0010-0000-0D00-000005000000}" name="CURP" dataDxfId="57"/>
    <tableColumn id="6" xr3:uid="{00000000-0010-0000-0D00-000006000000}" name="Nombre del Trabajador" dataDxfId="56"/>
    <tableColumn id="7" xr3:uid="{00000000-0010-0000-0D00-000007000000}" name="Clave integrada" dataDxfId="55"/>
    <tableColumn id="8" xr3:uid="{00000000-0010-0000-0D00-000008000000}" name="Partida Presupuestal" dataDxfId="54"/>
    <tableColumn id="9" xr3:uid="{00000000-0010-0000-0D00-000009000000}" name="Código de Pago" dataDxfId="53"/>
    <tableColumn id="10" xr3:uid="{00000000-0010-0000-0D00-00000A000000}" name="Clave de Unidad" dataDxfId="52"/>
    <tableColumn id="11" xr3:uid="{00000000-0010-0000-0D00-00000B000000}" name="Clave de Sub Unidad" dataDxfId="51"/>
    <tableColumn id="12" xr3:uid="{00000000-0010-0000-0D00-00000C000000}" name="Clave de Categoría" dataDxfId="50"/>
    <tableColumn id="13" xr3:uid="{00000000-0010-0000-0D00-00000D000000}" name="Horas semana mes" dataDxfId="49"/>
    <tableColumn id="14" xr3:uid="{00000000-0010-0000-0D00-00000E000000}" name="Número de Plaza" dataDxfId="48"/>
    <tableColumn id="15" xr3:uid="{00000000-0010-0000-0D00-00000F000000}" name="Clave CT" dataDxfId="47"/>
    <tableColumn id="16" xr3:uid="{00000000-0010-0000-0D00-000010000000}" name="Nombre CT" dataDxfId="46"/>
    <tableColumn id="17" xr3:uid="{00000000-0010-0000-0D00-000011000000}" name="Periodo en el CT_x000a_Desde" dataDxfId="45"/>
    <tableColumn id="18" xr3:uid="{00000000-0010-0000-0D00-000012000000}" name="Periodo en el CTH_x000a_asta" dataDxfId="44"/>
  </tableColumns>
  <tableStyleInfo name="Estilo de tabla 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E000000}" name="Tabla20" displayName="Tabla20" ref="B14:T17" totalsRowShown="0" headerRowDxfId="43" dataDxfId="42" tableBorderDxfId="41">
  <autoFilter ref="B14:T17" xr:uid="{00000000-0009-0000-0100-000012000000}"/>
  <tableColumns count="19">
    <tableColumn id="1" xr3:uid="{00000000-0010-0000-0E00-000001000000}" name="Entidad Federativa" dataDxfId="40"/>
    <tableColumn id="2" xr3:uid="{00000000-0010-0000-0E00-000002000000}" name="RFC" dataDxfId="39"/>
    <tableColumn id="3" xr3:uid="{00000000-0010-0000-0E00-000003000000}" name="CURP" dataDxfId="38"/>
    <tableColumn id="4" xr3:uid="{00000000-0010-0000-0E00-000004000000}" name="Nombre" dataDxfId="37"/>
    <tableColumn id="5" xr3:uid="{00000000-0010-0000-0E00-000005000000}" name="Clave integrada" dataDxfId="36"/>
    <tableColumn id="6" xr3:uid="{00000000-0010-0000-0E00-000006000000}" name="Partida Presupuestal" dataDxfId="35"/>
    <tableColumn id="7" xr3:uid="{00000000-0010-0000-0E00-000007000000}" name="Código de Pago" dataDxfId="34"/>
    <tableColumn id="8" xr3:uid="{00000000-0010-0000-0E00-000008000000}" name="Clave de Unidad" dataDxfId="33"/>
    <tableColumn id="9" xr3:uid="{00000000-0010-0000-0E00-000009000000}" name="Clave de Sub Unidad" dataDxfId="32"/>
    <tableColumn id="10" xr3:uid="{00000000-0010-0000-0E00-00000A000000}" name="Clave de Categoría" dataDxfId="31"/>
    <tableColumn id="11" xr3:uid="{00000000-0010-0000-0E00-00000B000000}" name="Horas semana mes" dataDxfId="30"/>
    <tableColumn id="12" xr3:uid="{00000000-0010-0000-0E00-00000C000000}" name="Número de plaza" dataDxfId="29"/>
    <tableColumn id="13" xr3:uid="{00000000-0010-0000-0E00-00000D000000}" name="CT" dataDxfId="28"/>
    <tableColumn id="14" xr3:uid="{00000000-0010-0000-0E00-00000E000000}" name="Nombre CT" dataDxfId="27"/>
    <tableColumn id="15" xr3:uid="{00000000-0010-0000-0E00-00000F000000}" name="Turno CT" dataDxfId="26"/>
    <tableColumn id="16" xr3:uid="{00000000-0010-0000-0E00-000010000000}" name="Periodo_x000a_Desde" dataDxfId="25"/>
    <tableColumn id="17" xr3:uid="{00000000-0010-0000-0E00-000011000000}" name="Periodo_x000a_Hasta" dataDxfId="24"/>
    <tableColumn id="18" xr3:uid="{00000000-0010-0000-0E00-000012000000}" name="Total de Horas en el CT" dataDxfId="23"/>
    <tableColumn id="19" xr3:uid="{00000000-0010-0000-0E00-000013000000}" name="Horas de compatibilidad de la categoría" dataDxfId="22"/>
  </tableColumns>
  <tableStyleInfo name="Estilo de tabla 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F000000}" name="Tabla21" displayName="Tabla21" ref="B15:T18" totalsRowShown="0" headerRowDxfId="21" dataDxfId="20" tableBorderDxfId="19">
  <autoFilter ref="B15:T18" xr:uid="{00000000-0009-0000-0100-000013000000}"/>
  <tableColumns count="19">
    <tableColumn id="1" xr3:uid="{00000000-0010-0000-0F00-000001000000}" name="Entidad Federativa" dataDxfId="18"/>
    <tableColumn id="2" xr3:uid="{00000000-0010-0000-0F00-000002000000}" name="R.F.C." dataDxfId="17"/>
    <tableColumn id="3" xr3:uid="{00000000-0010-0000-0F00-000003000000}" name="CURP" dataDxfId="16"/>
    <tableColumn id="4" xr3:uid="{00000000-0010-0000-0F00-000004000000}" name="Nombre" dataDxfId="15"/>
    <tableColumn id="5" xr3:uid="{00000000-0010-0000-0F00-000005000000}" name="Clave integrada" dataDxfId="14"/>
    <tableColumn id="6" xr3:uid="{00000000-0010-0000-0F00-000006000000}" name="Partida Presupuestal" dataDxfId="13"/>
    <tableColumn id="7" xr3:uid="{00000000-0010-0000-0F00-000007000000}" name="Código de Pago" dataDxfId="12"/>
    <tableColumn id="8" xr3:uid="{00000000-0010-0000-0F00-000008000000}" name="Clave de Unidad" dataDxfId="11"/>
    <tableColumn id="9" xr3:uid="{00000000-0010-0000-0F00-000009000000}" name="Clave de Sub Unidad" dataDxfId="10"/>
    <tableColumn id="10" xr3:uid="{00000000-0010-0000-0F00-00000A000000}" name="Clave de Categoría" dataDxfId="9"/>
    <tableColumn id="11" xr3:uid="{00000000-0010-0000-0F00-00000B000000}" name="Horas Semana Mes " dataDxfId="8"/>
    <tableColumn id="12" xr3:uid="{00000000-0010-0000-0F00-00000C000000}" name="No. de plaza" dataDxfId="7"/>
    <tableColumn id="13" xr3:uid="{00000000-0010-0000-0F00-00000D000000}" name="CT" dataDxfId="6"/>
    <tableColumn id="14" xr3:uid="{00000000-0010-0000-0F00-00000E000000}" name="Nombre CT" dataDxfId="5"/>
    <tableColumn id="15" xr3:uid="{00000000-0010-0000-0F00-00000F000000}" name="Periodo_x000a_Desde" dataDxfId="4"/>
    <tableColumn id="16" xr3:uid="{00000000-0010-0000-0F00-000010000000}" name="Periodo_x000a_Hasta" dataDxfId="3"/>
    <tableColumn id="17" xr3:uid="{00000000-0010-0000-0F00-000011000000}" name="Monto de Remuneraciones Mensuales " dataDxfId="2"/>
    <tableColumn id="18" xr3:uid="{00000000-0010-0000-0F00-000012000000}" name="Monto de referencia" dataDxfId="1"/>
    <tableColumn id="19" xr3:uid="{00000000-0010-0000-0F00-000013000000}" name="Diferencia_x000a_(R-S)" dataDxfId="0"/>
  </tableColumns>
  <tableStyleInfo name="Estilo de tabla 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a3" displayName="Tabla3" ref="B14:U20" totalsRowShown="0" headerRowDxfId="295" dataDxfId="294" tableBorderDxfId="293">
  <autoFilter ref="B14:U20" xr:uid="{00000000-0009-0000-0100-000002000000}"/>
  <tableColumns count="20">
    <tableColumn id="1" xr3:uid="{00000000-0010-0000-0100-000001000000}" name="Entidad Federativa" dataDxfId="292"/>
    <tableColumn id="2" xr3:uid="{00000000-0010-0000-0100-000002000000}" name="R.F.C." dataDxfId="291"/>
    <tableColumn id="3" xr3:uid="{00000000-0010-0000-0100-000003000000}" name="CURP" dataDxfId="290"/>
    <tableColumn id="4" xr3:uid="{00000000-0010-0000-0100-000004000000}" name="NOMBRE" dataDxfId="289"/>
    <tableColumn id="5" xr3:uid="{00000000-0010-0000-0100-000005000000}" name="Clave integrada" dataDxfId="288"/>
    <tableColumn id="6" xr3:uid="{00000000-0010-0000-0100-000006000000}" name="Partida Presupuestal" dataDxfId="287"/>
    <tableColumn id="7" xr3:uid="{00000000-0010-0000-0100-000007000000}" name="Código de Pago" dataDxfId="286"/>
    <tableColumn id="8" xr3:uid="{00000000-0010-0000-0100-000008000000}" name="Clave de Unidad" dataDxfId="285"/>
    <tableColumn id="9" xr3:uid="{00000000-0010-0000-0100-000009000000}" name="Clave de Sub Unidad" dataDxfId="284"/>
    <tableColumn id="10" xr3:uid="{00000000-0010-0000-0100-00000A000000}" name="Clave de Categoría" dataDxfId="283"/>
    <tableColumn id="11" xr3:uid="{00000000-0010-0000-0100-00000B000000}" name="Horas Semana Mes " dataDxfId="282"/>
    <tableColumn id="12" xr3:uid="{00000000-0010-0000-0100-00000C000000}" name="Número de Plaza" dataDxfId="281"/>
    <tableColumn id="13" xr3:uid="{00000000-0010-0000-0100-00000D000000}" name="Periodo Licencia_x000a_Inicio" dataDxfId="280"/>
    <tableColumn id="14" xr3:uid="{00000000-0010-0000-0100-00000E000000}" name="Periodo Licencia_x000a_Conclusión" dataDxfId="279"/>
    <tableColumn id="15" xr3:uid="{00000000-0010-0000-0100-00000F000000}" name="Percepciones pagadas en el Periodo de la Licencia con Presupuesto Federal*" dataDxfId="278"/>
    <tableColumn id="16" xr3:uid="{00000000-0010-0000-0100-000010000000}" name="Percepciones pagadas en el Periodo de la Licencia con Presupuesto de otra fuente*" dataDxfId="277" dataCellStyle="Millares"/>
    <tableColumn id="17" xr3:uid="{00000000-0010-0000-0100-000011000000}" name="Clave CT Origen" dataDxfId="276"/>
    <tableColumn id="18" xr3:uid="{00000000-0010-0000-0100-000012000000}" name="Licencia_x000a_Clave" dataDxfId="275"/>
    <tableColumn id="19" xr3:uid="{00000000-0010-0000-0100-000013000000}" name="Licencia_x000a_Tipo" dataDxfId="274"/>
    <tableColumn id="20" xr3:uid="{00000000-0010-0000-0100-000014000000}" name="Descripción de la Licencia" dataDxfId="273"/>
  </tableColumns>
  <tableStyleInfo name="Estilo de tabla 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a10" displayName="Tabla10" ref="B14:S21" totalsRowShown="0" headerRowDxfId="272" headerRowBorderDxfId="271" totalsRowBorderDxfId="270">
  <autoFilter ref="B14:S21" xr:uid="{00000000-0009-0000-0100-000003000000}"/>
  <tableColumns count="18">
    <tableColumn id="1" xr3:uid="{00000000-0010-0000-0200-000001000000}" name="Entidad Federativa" dataDxfId="269"/>
    <tableColumn id="2" xr3:uid="{00000000-0010-0000-0200-000002000000}" name="RFC" dataDxfId="268"/>
    <tableColumn id="3" xr3:uid="{00000000-0010-0000-0200-000003000000}" name="CURP" dataDxfId="267"/>
    <tableColumn id="4" xr3:uid="{00000000-0010-0000-0200-000004000000}" name="Nombre" dataDxfId="266"/>
    <tableColumn id="5" xr3:uid="{00000000-0010-0000-0200-000005000000}" name="Partida Presupuestal" dataDxfId="265"/>
    <tableColumn id="6" xr3:uid="{00000000-0010-0000-0200-000006000000}" name="Código de Pago" dataDxfId="264"/>
    <tableColumn id="7" xr3:uid="{00000000-0010-0000-0200-000007000000}" name="Clave de Unidad" dataDxfId="263"/>
    <tableColumn id="8" xr3:uid="{00000000-0010-0000-0200-000008000000}" name="Clave de Sub Unidad" dataDxfId="262"/>
    <tableColumn id="9" xr3:uid="{00000000-0010-0000-0200-000009000000}" name="Clave de Categoría" dataDxfId="261"/>
    <tableColumn id="10" xr3:uid="{00000000-0010-0000-0200-00000A000000}" name="Horas semana mes" dataDxfId="260"/>
    <tableColumn id="11" xr3:uid="{00000000-0010-0000-0200-00000B000000}" name="Número de plaza" dataDxfId="259"/>
    <tableColumn id="12" xr3:uid="{00000000-0010-0000-0200-00000C000000}" name="Clave de Centro de Trabajo" dataDxfId="258"/>
    <tableColumn id="13" xr3:uid="{00000000-0010-0000-0200-00000D000000}" name="Fecha de emisión de pago" dataDxfId="257"/>
    <tableColumn id="14" xr3:uid="{00000000-0010-0000-0200-00000E000000}" name="Motivo del Pago Retroactivo" dataDxfId="256"/>
    <tableColumn id="15" xr3:uid="{00000000-0010-0000-0200-00000F000000}" name="Periodo pagado_x000a_Desde" dataDxfId="255"/>
    <tableColumn id="16" xr3:uid="{00000000-0010-0000-0200-000010000000}" name="Periodo pagado_x000a_Hasta" dataDxfId="254"/>
    <tableColumn id="17" xr3:uid="{00000000-0010-0000-0200-000011000000}" name="Días transcurridos para el pago" dataDxfId="253"/>
    <tableColumn id="18" xr3:uid="{00000000-0010-0000-0200-000012000000}" name="Percepciones pagadas en el periodo reportado *" dataDxfId="252" dataCellStyle="Millares"/>
  </tableColumns>
  <tableStyleInfo name="Estilo de tabla 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a11" displayName="Tabla11" ref="B15:Y174" totalsRowShown="0" headerRowDxfId="251" dataDxfId="250" tableBorderDxfId="249">
  <tableColumns count="24">
    <tableColumn id="1" xr3:uid="{00000000-0010-0000-0300-000001000000}" name="Entidad Federativa" dataDxfId="248"/>
    <tableColumn id="2" xr3:uid="{00000000-0010-0000-0300-000002000000}" name="RFC" dataDxfId="247"/>
    <tableColumn id="3" xr3:uid="{00000000-0010-0000-0300-000003000000}" name="CURP" dataDxfId="246"/>
    <tableColumn id="4" xr3:uid="{00000000-0010-0000-0300-000004000000}" name="Nombre" dataDxfId="245"/>
    <tableColumn id="5" xr3:uid="{00000000-0010-0000-0300-000005000000}" name="Centros de Trabajo" dataDxfId="244"/>
    <tableColumn id="6" xr3:uid="{00000000-0010-0000-0300-000006000000}" name="Jornada" dataDxfId="243"/>
    <tableColumn id="7" xr3:uid="{00000000-0010-0000-0300-000007000000}" name="HSM" dataDxfId="242"/>
    <tableColumn id="8" xr3:uid="{00000000-0010-0000-0300-000008000000}" name="Honorarios" dataDxfId="241"/>
    <tableColumn id="9" xr3:uid="{00000000-0010-0000-0300-000009000000}" name="Jornada2" dataDxfId="240"/>
    <tableColumn id="10" xr3:uid="{00000000-0010-0000-0300-00000A000000}" name="HSM3" dataDxfId="239"/>
    <tableColumn id="11" xr3:uid="{00000000-0010-0000-0300-00000B000000}" name="Honorarios4" dataDxfId="238"/>
    <tableColumn id="12" xr3:uid="{00000000-0010-0000-0300-00000C000000}" name="Jornada5" dataDxfId="237"/>
    <tableColumn id="13" xr3:uid="{00000000-0010-0000-0300-00000D000000}" name="HSM6" dataDxfId="236"/>
    <tableColumn id="14" xr3:uid="{00000000-0010-0000-0300-00000E000000}" name="Honorarios7" dataDxfId="235"/>
    <tableColumn id="15" xr3:uid="{00000000-0010-0000-0300-00000F000000}" name="Jornada8" dataDxfId="234"/>
    <tableColumn id="16" xr3:uid="{00000000-0010-0000-0300-000010000000}" name="HSM9" dataDxfId="233"/>
    <tableColumn id="17" xr3:uid="{00000000-0010-0000-0300-000011000000}" name="Honorarios10" dataDxfId="232"/>
    <tableColumn id="18" xr3:uid="{00000000-0010-0000-0300-000012000000}" name="Jornada11" dataDxfId="231"/>
    <tableColumn id="19" xr3:uid="{00000000-0010-0000-0300-000013000000}" name="HSM12" dataDxfId="230"/>
    <tableColumn id="20" xr3:uid="{00000000-0010-0000-0300-000014000000}" name="Honorarios13" dataDxfId="229"/>
    <tableColumn id="21" xr3:uid="{00000000-0010-0000-0300-000015000000}" name="Total plazas Jornada" dataDxfId="228"/>
    <tableColumn id="22" xr3:uid="{00000000-0010-0000-0300-000016000000}" name="Total _x000a_HSM" dataDxfId="227"/>
    <tableColumn id="23" xr3:uid="{00000000-0010-0000-0300-000017000000}" name="Total de Honorarios" dataDxfId="226"/>
    <tableColumn id="25" xr3:uid="{00000000-0010-0000-0300-000019000000}" name="Columna1" dataDxfId="225" dataCellStyle="Millares"/>
  </tableColumns>
  <tableStyleInfo name="Estilo de tabla 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a12" displayName="Tabla12" ref="B14:V173" totalsRowShown="0" headerRowDxfId="224" tableBorderDxfId="223">
  <sortState xmlns:xlrd2="http://schemas.microsoft.com/office/spreadsheetml/2017/richdata2" ref="B16:V223">
    <sortCondition ref="N16:N223"/>
    <sortCondition ref="L16:L223"/>
    <sortCondition ref="M16:M223"/>
    <sortCondition ref="P16:P223"/>
  </sortState>
  <tableColumns count="21">
    <tableColumn id="1" xr3:uid="{00000000-0010-0000-0400-000001000000}" name="Entidad Federativa" dataDxfId="222"/>
    <tableColumn id="2" xr3:uid="{00000000-0010-0000-0400-000002000000}" name="Clave CT" dataDxfId="221"/>
    <tableColumn id="3" xr3:uid="{00000000-0010-0000-0400-000003000000}" name="Turno" dataDxfId="220"/>
    <tableColumn id="4" xr3:uid="{00000000-0010-0000-0400-000004000000}" name="RFC" dataDxfId="219"/>
    <tableColumn id="5" xr3:uid="{00000000-0010-0000-0400-000005000000}" name="CURP" dataDxfId="218"/>
    <tableColumn id="6" xr3:uid="{00000000-0010-0000-0400-000006000000}" name="Nombre" dataDxfId="217"/>
    <tableColumn id="7" xr3:uid="{00000000-0010-0000-0400-000007000000}" name="Funcion Real" dataDxfId="216"/>
    <tableColumn id="8" xr3:uid="{00000000-0010-0000-0400-000008000000}" name="Horas que labora en el Centro de Trabajo" dataDxfId="215"/>
    <tableColumn id="11" xr3:uid="{00000000-0010-0000-0400-00000B000000}" name="Partida Presupuestal" dataDxfId="214"/>
    <tableColumn id="12" xr3:uid="{00000000-0010-0000-0400-00000C000000}" name="Código de Pago" dataDxfId="213"/>
    <tableColumn id="13" xr3:uid="{00000000-0010-0000-0400-00000D000000}" name="Clave de Unidad" dataDxfId="212"/>
    <tableColumn id="14" xr3:uid="{00000000-0010-0000-0400-00000E000000}" name="Clave de Sub Unidad" dataDxfId="211"/>
    <tableColumn id="15" xr3:uid="{00000000-0010-0000-0400-00000F000000}" name="Clave de Categoría" dataDxfId="210"/>
    <tableColumn id="16" xr3:uid="{00000000-0010-0000-0400-000010000000}" name="Horas semana mes" dataDxfId="209"/>
    <tableColumn id="17" xr3:uid="{00000000-0010-0000-0400-000011000000}" name="Número de plaza" dataDxfId="208"/>
    <tableColumn id="18" xr3:uid="{00000000-0010-0000-0400-000012000000}" name="Tipo de Categoría" dataDxfId="207"/>
    <tableColumn id="19" xr3:uid="{00000000-0010-0000-0400-000013000000}" name="Identificador de Contrato de Honorarios" dataDxfId="206"/>
    <tableColumn id="20" xr3:uid="{00000000-0010-0000-0400-000014000000}" name="Periodo de efecto de pago en el trimestre_x000a_Inicial" dataDxfId="205"/>
    <tableColumn id="21" xr3:uid="{00000000-0010-0000-0400-000015000000}" name="Periodo de efecto de pago en el trimestre_x000a_Termino" dataDxfId="204"/>
    <tableColumn id="22" xr3:uid="{00000000-0010-0000-0400-000016000000}" name="Percepciones pagadas en el Periodo de Comisión con Presupuesto Federal*" dataDxfId="203"/>
    <tableColumn id="23" xr3:uid="{00000000-0010-0000-0400-000017000000}" name="Percepciones pagadas en el Periodo de Comisión con Presupuesto de otra fuente*" dataDxfId="202"/>
  </tableColumns>
  <tableStyleInfo name="Estilo de tabla 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a13" displayName="Tabla13" ref="B13:S18" totalsRowShown="0" headerRowDxfId="201" tableBorderDxfId="200">
  <sortState xmlns:xlrd2="http://schemas.microsoft.com/office/spreadsheetml/2017/richdata2" ref="B16:S17">
    <sortCondition ref="K16:K17"/>
    <sortCondition ref="M16:M17"/>
  </sortState>
  <tableColumns count="18">
    <tableColumn id="1" xr3:uid="{00000000-0010-0000-0500-000001000000}" name="Columna1" dataDxfId="199"/>
    <tableColumn id="2" xr3:uid="{00000000-0010-0000-0500-000002000000}" name="Columna2" dataDxfId="198"/>
    <tableColumn id="3" xr3:uid="{00000000-0010-0000-0500-000003000000}" name="Columna3" dataDxfId="197"/>
    <tableColumn id="4" xr3:uid="{00000000-0010-0000-0500-000004000000}" name="Columna4" dataDxfId="196"/>
    <tableColumn id="5" xr3:uid="{00000000-0010-0000-0500-000005000000}" name="Columna5" dataDxfId="195"/>
    <tableColumn id="8" xr3:uid="{00000000-0010-0000-0500-000008000000}" name="Columna6" dataDxfId="194" dataCellStyle="Normal 2 2"/>
    <tableColumn id="9" xr3:uid="{00000000-0010-0000-0500-000009000000}" name="Columna7" dataDxfId="193" dataCellStyle="Normal 2 2"/>
    <tableColumn id="10" xr3:uid="{00000000-0010-0000-0500-00000A000000}" name="Columna8" dataDxfId="192"/>
    <tableColumn id="11" xr3:uid="{00000000-0010-0000-0500-00000B000000}" name="Columna9" dataDxfId="191"/>
    <tableColumn id="12" xr3:uid="{00000000-0010-0000-0500-00000C000000}" name="Columna10" dataDxfId="190" dataCellStyle="Normal 2 2"/>
    <tableColumn id="13" xr3:uid="{00000000-0010-0000-0500-00000D000000}" name="Columna11" dataDxfId="189" dataCellStyle="Normal 2 2"/>
    <tableColumn id="14" xr3:uid="{00000000-0010-0000-0500-00000E000000}" name="Columna12" dataDxfId="188" dataCellStyle="Normal 2 2"/>
    <tableColumn id="15" xr3:uid="{00000000-0010-0000-0500-00000F000000}" name="Columna13" dataDxfId="187" dataCellStyle="Normal 2 2"/>
    <tableColumn id="16" xr3:uid="{00000000-0010-0000-0500-000010000000}" name="Columna14" dataDxfId="186" dataCellStyle="Normal 2 2"/>
    <tableColumn id="17" xr3:uid="{00000000-0010-0000-0500-000011000000}" name="Columna15" dataDxfId="185"/>
    <tableColumn id="18" xr3:uid="{00000000-0010-0000-0500-000012000000}" name="Columna16" dataDxfId="184" dataCellStyle="Normal 2 2"/>
    <tableColumn id="19" xr3:uid="{00000000-0010-0000-0500-000013000000}" name="Columna17" dataDxfId="183" dataCellStyle="Normal 2 2"/>
    <tableColumn id="20" xr3:uid="{00000000-0010-0000-0500-000014000000}" name="Columna18" dataDxfId="182"/>
  </tableColumns>
  <tableStyleInfo name="Estilo de tabla 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6000000}" name="Tabla4" displayName="Tabla4" ref="B14:Q17" totalsRowShown="0" headerRowDxfId="181" dataDxfId="180" tableBorderDxfId="179">
  <autoFilter ref="B14:Q17" xr:uid="{00000000-0009-0000-0100-000009000000}"/>
  <tableColumns count="16">
    <tableColumn id="1" xr3:uid="{00000000-0010-0000-0600-000001000000}" name="Entidad Federativa" dataDxfId="178"/>
    <tableColumn id="2" xr3:uid="{00000000-0010-0000-0600-000002000000}" name="R.F.C." dataDxfId="177"/>
    <tableColumn id="3" xr3:uid="{00000000-0010-0000-0600-000003000000}" name="CURP" dataDxfId="176"/>
    <tableColumn id="4" xr3:uid="{00000000-0010-0000-0600-000004000000}" name="NOMBRE" dataDxfId="175"/>
    <tableColumn id="5" xr3:uid="{00000000-0010-0000-0600-000005000000}" name="Clave Centro de Trabajo" dataDxfId="174"/>
    <tableColumn id="6" xr3:uid="{00000000-0010-0000-0600-000006000000}" name="Última(s) ó Penultima(s) Plaza(s) Ocupada(s)_x000a_(*)" dataDxfId="173"/>
    <tableColumn id="7" xr3:uid="{00000000-0010-0000-0600-000007000000}" name="Partida Presupuestal" dataDxfId="172"/>
    <tableColumn id="8" xr3:uid="{00000000-0010-0000-0600-000008000000}" name="Código de Pago" dataDxfId="171"/>
    <tableColumn id="9" xr3:uid="{00000000-0010-0000-0600-000009000000}" name="Clave de Unidad" dataDxfId="170"/>
    <tableColumn id="10" xr3:uid="{00000000-0010-0000-0600-00000A000000}" name="Clave de Sub Unidad" dataDxfId="169"/>
    <tableColumn id="11" xr3:uid="{00000000-0010-0000-0600-00000B000000}" name="Clave de Categoría" dataDxfId="168"/>
    <tableColumn id="12" xr3:uid="{00000000-0010-0000-0600-00000C000000}" name="Horas Semana Mes " dataDxfId="167"/>
    <tableColumn id="13" xr3:uid="{00000000-0010-0000-0600-00000D000000}" name="Número de Plaza" dataDxfId="166"/>
    <tableColumn id="14" xr3:uid="{00000000-0010-0000-0600-00000E000000}" name="Periodo ocupado_x000a_Inicio" dataDxfId="165"/>
    <tableColumn id="15" xr3:uid="{00000000-0010-0000-0600-00000F000000}" name="Periodo ocupado_x000a_Conclusión" dataDxfId="164"/>
    <tableColumn id="16" xr3:uid="{00000000-0010-0000-0600-000010000000}" name="Quincena de inicio de jubilación" dataDxfId="163"/>
  </tableColumns>
  <tableStyleInfo name="Estilo de tabla 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Tabla5" displayName="Tabla5" ref="B14:R18" totalsRowShown="0" headerRowDxfId="162" dataDxfId="161" tableBorderDxfId="160">
  <autoFilter ref="B14:R18" xr:uid="{00000000-0009-0000-0100-00000A000000}"/>
  <tableColumns count="17">
    <tableColumn id="1" xr3:uid="{00000000-0010-0000-0700-000001000000}" name="Entidad Federativa" dataDxfId="159"/>
    <tableColumn id="2" xr3:uid="{00000000-0010-0000-0700-000002000000}" name="R.F.C." dataDxfId="158"/>
    <tableColumn id="3" xr3:uid="{00000000-0010-0000-0700-000003000000}" name="CURP" dataDxfId="157"/>
    <tableColumn id="4" xr3:uid="{00000000-0010-0000-0700-000004000000}" name="NOMBRE" dataDxfId="156"/>
    <tableColumn id="5" xr3:uid="{00000000-0010-0000-0700-000005000000}" name="Clave integrada" dataDxfId="155"/>
    <tableColumn id="6" xr3:uid="{00000000-0010-0000-0700-000006000000}" name="Partida Presupuestal" dataDxfId="154"/>
    <tableColumn id="7" xr3:uid="{00000000-0010-0000-0700-000007000000}" name="Código de Pago" dataDxfId="153"/>
    <tableColumn id="8" xr3:uid="{00000000-0010-0000-0700-000008000000}" name="Clave de Unidad" dataDxfId="152"/>
    <tableColumn id="9" xr3:uid="{00000000-0010-0000-0700-000009000000}" name="Clave de Sub Unidad" dataDxfId="151"/>
    <tableColumn id="10" xr3:uid="{00000000-0010-0000-0700-00000A000000}" name="Clave de Categoría" dataDxfId="150"/>
    <tableColumn id="11" xr3:uid="{00000000-0010-0000-0700-00000B000000}" name="Horas Semana Mes " dataDxfId="149"/>
    <tableColumn id="12" xr3:uid="{00000000-0010-0000-0700-00000C000000}" name="Número de Plaza" dataDxfId="148"/>
    <tableColumn id="13" xr3:uid="{00000000-0010-0000-0700-00000D000000}" name="Periodo Licencia_x000a_Inicio" dataDxfId="147"/>
    <tableColumn id="14" xr3:uid="{00000000-0010-0000-0700-00000E000000}" name="Periodo Licencia_x000a_Conclusión" dataDxfId="146"/>
    <tableColumn id="15" xr3:uid="{00000000-0010-0000-0700-00000F000000}" name="Percepciones pagadas con Presupuesto Federal en el  Periodo reportado*" dataDxfId="145"/>
    <tableColumn id="16" xr3:uid="{00000000-0010-0000-0700-000010000000}" name="Percepciones pagadas con Presupuesto de otra Fuente en el  Periodo reportado*" dataDxfId="144"/>
    <tableColumn id="17" xr3:uid="{00000000-0010-0000-0700-000011000000}" name="Clave CT Origen" dataDxfId="143"/>
  </tableColumns>
  <tableStyleInfo name="Estilo de tabla 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8000000}" name="Tabla14" displayName="Tabla14" ref="B14:M17" totalsRowShown="0" headerRowDxfId="142" dataDxfId="141" tableBorderDxfId="140">
  <autoFilter ref="B14:M17" xr:uid="{00000000-0009-0000-0100-00000C000000}"/>
  <tableColumns count="12">
    <tableColumn id="1" xr3:uid="{00000000-0010-0000-0800-000001000000}" name="Entidad Federativa" dataDxfId="139"/>
    <tableColumn id="2" xr3:uid="{00000000-0010-0000-0800-000002000000}" name="Clave Centro de Trabajo" dataDxfId="138"/>
    <tableColumn id="3" xr3:uid="{00000000-0010-0000-0800-000003000000}" name="R.F.C." dataDxfId="137"/>
    <tableColumn id="4" xr3:uid="{00000000-0010-0000-0800-000004000000}" name="CURP" dataDxfId="136"/>
    <tableColumn id="5" xr3:uid="{00000000-0010-0000-0800-000005000000}" name="Nombre" dataDxfId="135"/>
    <tableColumn id="6" xr3:uid="{00000000-0010-0000-0800-000006000000}" name="Identificador del Contrato" dataDxfId="134"/>
    <tableColumn id="7" xr3:uid="{00000000-0010-0000-0800-000007000000}" name="Clave de Categoría" dataDxfId="133"/>
    <tableColumn id="8" xr3:uid="{00000000-0010-0000-0800-000008000000}" name="Horas Semana Mes " dataDxfId="132"/>
    <tableColumn id="9" xr3:uid="{00000000-0010-0000-0800-000009000000}" name="Periodo de Contratación_x000a_Inicio" dataDxfId="131"/>
    <tableColumn id="10" xr3:uid="{00000000-0010-0000-0800-00000A000000}" name="Periodo de Contratación_x000a_Conclusión" dataDxfId="130"/>
    <tableColumn id="11" xr3:uid="{00000000-0010-0000-0800-00000B000000}" name="Función" dataDxfId="129"/>
    <tableColumn id="12" xr3:uid="{00000000-0010-0000-0800-00000C000000}" name="Percepciones pagadas dentro del periodo reportado" dataDxfId="128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table" Target="../tables/table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table" Target="../tables/table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table" Target="../tables/table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table" Target="../tables/table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table" Target="../tables/table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6" Type="http://schemas.openxmlformats.org/officeDocument/2006/relationships/comments" Target="../comments1.xml"/><Relationship Id="rId5" Type="http://schemas.openxmlformats.org/officeDocument/2006/relationships/table" Target="../tables/table14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table" Target="../tables/table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table" Target="../tables/table1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6:S57"/>
  <sheetViews>
    <sheetView showGridLines="0" topLeftCell="A49" zoomScaleNormal="100" workbookViewId="0">
      <selection activeCell="D43" sqref="D43"/>
    </sheetView>
  </sheetViews>
  <sheetFormatPr baseColWidth="10" defaultRowHeight="15" x14ac:dyDescent="0.25"/>
  <cols>
    <col min="1" max="1" width="4.5703125" customWidth="1"/>
    <col min="2" max="2" width="9.5703125" customWidth="1"/>
    <col min="3" max="5" width="20.7109375" customWidth="1"/>
    <col min="6" max="6" width="13.5703125" customWidth="1"/>
    <col min="7" max="7" width="1.7109375" customWidth="1"/>
    <col min="8" max="8" width="11.7109375" bestFit="1" customWidth="1"/>
    <col min="9" max="9" width="1.5703125" customWidth="1"/>
    <col min="10" max="10" width="9.28515625" bestFit="1" customWidth="1"/>
    <col min="11" max="11" width="1.7109375" customWidth="1"/>
    <col min="12" max="12" width="11.5703125" customWidth="1"/>
    <col min="13" max="13" width="1.28515625" customWidth="1"/>
    <col min="14" max="14" width="8.42578125" bestFit="1" customWidth="1"/>
    <col min="15" max="15" width="1.28515625" customWidth="1"/>
    <col min="16" max="16" width="15.28515625" customWidth="1"/>
    <col min="17" max="17" width="1.5703125" customWidth="1"/>
    <col min="18" max="18" width="14.42578125" bestFit="1" customWidth="1"/>
    <col min="19" max="19" width="1.28515625" customWidth="1"/>
  </cols>
  <sheetData>
    <row r="6" spans="1:19" x14ac:dyDescent="0.25">
      <c r="C6" s="1"/>
    </row>
    <row r="9" spans="1:19" ht="15" customHeight="1" x14ac:dyDescent="0.25"/>
    <row r="10" spans="1:19" ht="21" customHeight="1" x14ac:dyDescent="0.25">
      <c r="B10" s="431" t="s">
        <v>0</v>
      </c>
      <c r="C10" s="431"/>
      <c r="D10" s="431"/>
      <c r="E10" s="431"/>
      <c r="F10" s="431"/>
      <c r="G10" s="431"/>
      <c r="H10" s="431"/>
      <c r="I10" s="431"/>
      <c r="J10" s="431"/>
      <c r="K10" s="431"/>
      <c r="L10" s="431"/>
      <c r="M10" s="431"/>
      <c r="N10" s="431"/>
      <c r="O10" s="431"/>
      <c r="P10" s="431"/>
      <c r="Q10" s="431"/>
      <c r="R10" s="431"/>
    </row>
    <row r="11" spans="1:19" ht="21" customHeight="1" x14ac:dyDescent="0.25">
      <c r="B11" s="431"/>
      <c r="C11" s="431"/>
      <c r="D11" s="431"/>
      <c r="E11" s="431"/>
      <c r="F11" s="431"/>
      <c r="G11" s="431"/>
      <c r="H11" s="431"/>
      <c r="I11" s="431"/>
      <c r="J11" s="431"/>
      <c r="K11" s="431"/>
      <c r="L11" s="431"/>
      <c r="M11" s="431"/>
      <c r="N11" s="431"/>
      <c r="O11" s="431"/>
      <c r="P11" s="431"/>
      <c r="Q11" s="431"/>
      <c r="R11" s="431"/>
    </row>
    <row r="12" spans="1:19" ht="21" customHeight="1" x14ac:dyDescent="0.25">
      <c r="B12" s="431"/>
      <c r="C12" s="431"/>
      <c r="D12" s="431"/>
      <c r="E12" s="431"/>
      <c r="F12" s="431"/>
      <c r="G12" s="431"/>
      <c r="H12" s="431"/>
      <c r="I12" s="431"/>
      <c r="J12" s="431"/>
      <c r="K12" s="431"/>
      <c r="L12" s="431"/>
      <c r="M12" s="431"/>
      <c r="N12" s="431"/>
      <c r="O12" s="431"/>
      <c r="P12" s="431"/>
      <c r="Q12" s="431"/>
      <c r="R12" s="431"/>
    </row>
    <row r="15" spans="1:19" ht="15" customHeight="1" x14ac:dyDescent="0.25"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</row>
    <row r="16" spans="1:19" ht="18.75" x14ac:dyDescent="0.3">
      <c r="A16" s="451" t="s">
        <v>1</v>
      </c>
      <c r="B16" s="451"/>
      <c r="C16" s="451"/>
      <c r="D16" s="432" t="s">
        <v>316</v>
      </c>
      <c r="E16" s="432"/>
      <c r="F16" s="432"/>
      <c r="G16" s="432"/>
      <c r="H16" s="432"/>
      <c r="I16" s="432"/>
      <c r="J16" s="432"/>
      <c r="K16" s="432"/>
      <c r="L16" s="432"/>
      <c r="M16" s="432"/>
      <c r="N16" s="432"/>
      <c r="O16" s="432"/>
      <c r="P16" s="432"/>
      <c r="Q16" s="432"/>
      <c r="R16" s="432"/>
      <c r="S16" s="1"/>
    </row>
    <row r="17" spans="1:19" ht="18.75" x14ac:dyDescent="0.3">
      <c r="A17" s="344" t="s">
        <v>2</v>
      </c>
      <c r="D17" s="432" t="s">
        <v>280</v>
      </c>
      <c r="E17" s="432"/>
      <c r="F17" s="432"/>
      <c r="G17" s="432"/>
      <c r="H17" s="432"/>
      <c r="I17" s="432"/>
      <c r="J17" s="432"/>
      <c r="K17" s="432"/>
      <c r="L17" s="432"/>
      <c r="M17" s="432"/>
      <c r="N17" s="432"/>
      <c r="O17" s="432"/>
      <c r="P17" s="432"/>
      <c r="Q17" s="432"/>
      <c r="R17" s="432"/>
      <c r="S17" s="1"/>
    </row>
    <row r="18" spans="1:19" ht="18.75" x14ac:dyDescent="0.3">
      <c r="A18" s="351" t="s">
        <v>3</v>
      </c>
      <c r="C18" s="333"/>
      <c r="D18" s="432" t="s">
        <v>1208</v>
      </c>
      <c r="E18" s="432"/>
      <c r="F18" s="432"/>
      <c r="G18" s="432"/>
      <c r="H18" s="432"/>
      <c r="I18" s="432"/>
      <c r="J18" s="432"/>
      <c r="K18" s="432"/>
      <c r="L18" s="432"/>
      <c r="M18" s="432"/>
      <c r="N18" s="432"/>
      <c r="O18" s="432"/>
      <c r="P18" s="432"/>
      <c r="Q18" s="432"/>
      <c r="R18" s="432"/>
      <c r="S18" s="1"/>
    </row>
    <row r="19" spans="1:19" x14ac:dyDescent="0.25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</row>
    <row r="20" spans="1:19" ht="32.25" thickBot="1" x14ac:dyDescent="0.3">
      <c r="D20" s="1"/>
      <c r="E20" s="1"/>
      <c r="F20" s="1"/>
      <c r="G20" s="1"/>
      <c r="H20" s="2" t="s">
        <v>4</v>
      </c>
      <c r="I20" s="2"/>
      <c r="J20" s="2" t="s">
        <v>5</v>
      </c>
      <c r="K20" s="2"/>
      <c r="L20" s="3" t="s">
        <v>6</v>
      </c>
      <c r="M20" s="2"/>
      <c r="N20" s="3" t="s">
        <v>7</v>
      </c>
      <c r="O20" s="2"/>
      <c r="P20" s="3" t="s">
        <v>317</v>
      </c>
      <c r="Q20" s="2"/>
      <c r="R20" s="3" t="s">
        <v>9</v>
      </c>
      <c r="S20" s="2"/>
    </row>
    <row r="21" spans="1:19" ht="15.75" x14ac:dyDescent="0.25">
      <c r="C21" s="1"/>
      <c r="D21" s="1"/>
      <c r="E21" s="1"/>
      <c r="F21" s="1"/>
      <c r="G21" s="1"/>
      <c r="H21" s="4"/>
      <c r="I21" s="2"/>
      <c r="J21" s="4"/>
      <c r="K21" s="2"/>
      <c r="L21" s="2"/>
      <c r="M21" s="2"/>
      <c r="N21" s="2"/>
      <c r="O21" s="2"/>
      <c r="P21" s="2"/>
      <c r="Q21" s="2"/>
      <c r="R21" s="2"/>
      <c r="S21" s="2"/>
    </row>
    <row r="22" spans="1:19" ht="15.75" x14ac:dyDescent="0.25">
      <c r="C22" s="1"/>
      <c r="D22" s="1"/>
      <c r="E22" s="1"/>
      <c r="F22" s="1"/>
      <c r="G22" s="1"/>
      <c r="H22" s="2"/>
      <c r="I22" s="454"/>
      <c r="J22" s="454"/>
      <c r="K22" s="454"/>
      <c r="L22" s="455"/>
      <c r="M22" s="2"/>
      <c r="N22" s="2"/>
      <c r="O22" s="2"/>
      <c r="P22" s="2"/>
      <c r="Q22" s="2"/>
      <c r="R22" s="2"/>
      <c r="S22" s="2"/>
    </row>
    <row r="23" spans="1:19" ht="15.75" x14ac:dyDescent="0.25">
      <c r="C23" s="1"/>
      <c r="D23" s="1"/>
      <c r="E23" s="1"/>
      <c r="F23" s="1"/>
      <c r="G23" s="1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</row>
    <row r="24" spans="1:19" ht="24" customHeight="1" x14ac:dyDescent="0.25">
      <c r="A24" s="5">
        <v>1</v>
      </c>
      <c r="B24" s="348" t="s">
        <v>10</v>
      </c>
      <c r="C24" s="445" t="s">
        <v>11</v>
      </c>
      <c r="D24" s="445"/>
      <c r="E24" s="445"/>
      <c r="F24" s="446"/>
      <c r="G24" s="346"/>
      <c r="H24" s="6">
        <f>'A Y  II D3'!C20</f>
        <v>0</v>
      </c>
      <c r="I24" s="7"/>
      <c r="J24" s="6">
        <v>1</v>
      </c>
      <c r="K24" s="7"/>
      <c r="L24" s="6">
        <v>0</v>
      </c>
      <c r="M24" s="6"/>
      <c r="N24" s="6">
        <v>0</v>
      </c>
      <c r="O24" s="6"/>
      <c r="P24" s="355">
        <v>0</v>
      </c>
      <c r="Q24" s="7"/>
      <c r="R24" s="355">
        <v>0</v>
      </c>
      <c r="S24" s="8"/>
    </row>
    <row r="25" spans="1:19" ht="24" customHeight="1" x14ac:dyDescent="0.25">
      <c r="A25" s="5">
        <v>2</v>
      </c>
      <c r="B25" s="348" t="s">
        <v>12</v>
      </c>
      <c r="C25" s="445" t="s">
        <v>13</v>
      </c>
      <c r="D25" s="445"/>
      <c r="E25" s="445"/>
      <c r="F25" s="446"/>
      <c r="G25" s="346"/>
      <c r="H25" s="6">
        <f>'A Y II D4'!C21</f>
        <v>4</v>
      </c>
      <c r="I25" s="7"/>
      <c r="J25" s="6">
        <v>1</v>
      </c>
      <c r="K25" s="7"/>
      <c r="L25" s="6">
        <v>0</v>
      </c>
      <c r="M25" s="6"/>
      <c r="N25" s="6">
        <v>0</v>
      </c>
      <c r="O25" s="6"/>
      <c r="P25" s="355">
        <f>'A Y II D4'!P21</f>
        <v>133749.58000000002</v>
      </c>
      <c r="Q25" s="7"/>
      <c r="R25" s="355">
        <f>'A Y II D4'!P23</f>
        <v>151029.94</v>
      </c>
      <c r="S25" s="8"/>
    </row>
    <row r="26" spans="1:19" ht="42" customHeight="1" x14ac:dyDescent="0.25">
      <c r="A26" s="5">
        <v>3</v>
      </c>
      <c r="B26" s="348" t="s">
        <v>14</v>
      </c>
      <c r="C26" s="452" t="s">
        <v>15</v>
      </c>
      <c r="D26" s="452"/>
      <c r="E26" s="452"/>
      <c r="F26" s="453"/>
      <c r="G26" s="347"/>
      <c r="H26" s="6">
        <f>'B)'!C22</f>
        <v>0</v>
      </c>
      <c r="I26" s="7"/>
      <c r="J26" s="6">
        <v>1</v>
      </c>
      <c r="K26" s="7"/>
      <c r="L26" s="6">
        <v>0</v>
      </c>
      <c r="M26" s="6"/>
      <c r="N26" s="6">
        <v>0</v>
      </c>
      <c r="O26" s="6"/>
      <c r="P26" s="355">
        <v>0</v>
      </c>
      <c r="Q26" s="7"/>
      <c r="R26" s="355">
        <v>0</v>
      </c>
      <c r="S26" s="8"/>
    </row>
    <row r="27" spans="1:19" ht="24" customHeight="1" x14ac:dyDescent="0.25">
      <c r="A27" s="5">
        <v>4</v>
      </c>
      <c r="B27" s="348" t="s">
        <v>16</v>
      </c>
      <c r="C27" s="447" t="s">
        <v>17</v>
      </c>
      <c r="D27" s="447"/>
      <c r="E27" s="447"/>
      <c r="F27" s="448"/>
      <c r="G27" s="346"/>
      <c r="H27" s="6">
        <f>'II B) Y 1'!C175</f>
        <v>159</v>
      </c>
      <c r="I27" s="7"/>
      <c r="J27" s="6">
        <v>3</v>
      </c>
      <c r="K27" s="7"/>
      <c r="L27" s="6">
        <f>H27</f>
        <v>159</v>
      </c>
      <c r="M27" s="6"/>
      <c r="N27" s="6">
        <f>H27</f>
        <v>159</v>
      </c>
      <c r="O27" s="7"/>
      <c r="P27" s="355">
        <f>P28</f>
        <v>7131425.5800000047</v>
      </c>
      <c r="Q27" s="7"/>
      <c r="R27" s="355">
        <f>R28</f>
        <v>1347393.5000000005</v>
      </c>
      <c r="S27" s="8"/>
    </row>
    <row r="28" spans="1:19" ht="24" customHeight="1" x14ac:dyDescent="0.25">
      <c r="A28" s="5">
        <v>5</v>
      </c>
      <c r="B28" s="348" t="s">
        <v>18</v>
      </c>
      <c r="C28" s="447" t="s">
        <v>19</v>
      </c>
      <c r="D28" s="447"/>
      <c r="E28" s="447"/>
      <c r="F28" s="448"/>
      <c r="G28" s="346"/>
      <c r="H28" s="6">
        <f>'II C y 1_'!P175</f>
        <v>159</v>
      </c>
      <c r="I28" s="7"/>
      <c r="J28" s="6">
        <v>4</v>
      </c>
      <c r="K28" s="7"/>
      <c r="L28" s="6">
        <f>H28</f>
        <v>159</v>
      </c>
      <c r="M28" s="6"/>
      <c r="N28" s="6">
        <f>H28</f>
        <v>159</v>
      </c>
      <c r="O28" s="6"/>
      <c r="P28" s="354">
        <f>'II C y 1_'!U175</f>
        <v>7131425.5800000047</v>
      </c>
      <c r="Q28" s="7"/>
      <c r="R28" s="355">
        <f>'II C y 1_'!V177</f>
        <v>1347393.5000000005</v>
      </c>
      <c r="S28" s="8"/>
    </row>
    <row r="29" spans="1:19" ht="24" customHeight="1" x14ac:dyDescent="0.25">
      <c r="A29" s="5">
        <v>6</v>
      </c>
      <c r="B29" s="348" t="s">
        <v>20</v>
      </c>
      <c r="C29" s="447" t="s">
        <v>21</v>
      </c>
      <c r="D29" s="447"/>
      <c r="E29" s="447"/>
      <c r="F29" s="448"/>
      <c r="G29" s="346"/>
      <c r="H29" s="6">
        <f>'II D) 2'!C19</f>
        <v>5</v>
      </c>
      <c r="I29" s="7"/>
      <c r="J29" s="6">
        <v>1</v>
      </c>
      <c r="K29" s="7"/>
      <c r="L29" s="6">
        <f>H29</f>
        <v>5</v>
      </c>
      <c r="M29" s="6"/>
      <c r="N29" s="6">
        <f>H29</f>
        <v>5</v>
      </c>
      <c r="O29" s="6"/>
      <c r="P29" s="355">
        <v>0</v>
      </c>
      <c r="R29" s="355">
        <v>0</v>
      </c>
      <c r="S29" s="8"/>
    </row>
    <row r="30" spans="1:19" ht="24" customHeight="1" x14ac:dyDescent="0.25">
      <c r="A30" s="5">
        <v>7</v>
      </c>
      <c r="B30" s="348" t="s">
        <v>22</v>
      </c>
      <c r="C30" s="445" t="s">
        <v>23</v>
      </c>
      <c r="D30" s="445"/>
      <c r="E30" s="445"/>
      <c r="F30" s="446"/>
      <c r="G30" s="346"/>
      <c r="H30" s="6">
        <f>'II D) 4 '!C18</f>
        <v>0</v>
      </c>
      <c r="I30" s="7"/>
      <c r="J30" s="6">
        <v>1</v>
      </c>
      <c r="K30" s="7"/>
      <c r="L30" s="6">
        <v>0</v>
      </c>
      <c r="M30" s="6"/>
      <c r="N30" s="6">
        <v>0</v>
      </c>
      <c r="O30" s="6"/>
      <c r="P30" s="355">
        <v>0</v>
      </c>
      <c r="R30" s="355">
        <v>0</v>
      </c>
      <c r="S30" s="8"/>
    </row>
    <row r="31" spans="1:19" ht="24" customHeight="1" x14ac:dyDescent="0.25">
      <c r="A31" s="5">
        <v>8</v>
      </c>
      <c r="B31" s="348" t="s">
        <v>24</v>
      </c>
      <c r="C31" s="447" t="s">
        <v>25</v>
      </c>
      <c r="D31" s="447"/>
      <c r="E31" s="447"/>
      <c r="F31" s="448"/>
      <c r="G31" s="346"/>
      <c r="H31" s="6">
        <f>'II D) 4- a'!C19</f>
        <v>0</v>
      </c>
      <c r="I31" s="7"/>
      <c r="J31" s="6">
        <v>1</v>
      </c>
      <c r="K31" s="7"/>
      <c r="L31" s="6">
        <v>0</v>
      </c>
      <c r="M31" s="6">
        <v>0</v>
      </c>
      <c r="N31" s="6">
        <v>0</v>
      </c>
      <c r="O31" s="6"/>
      <c r="P31" s="355">
        <v>0</v>
      </c>
      <c r="Q31" s="7"/>
      <c r="R31" s="355">
        <v>0</v>
      </c>
      <c r="S31" s="8"/>
    </row>
    <row r="32" spans="1:19" ht="24" customHeight="1" x14ac:dyDescent="0.25">
      <c r="A32" s="5">
        <v>9</v>
      </c>
      <c r="B32" s="348" t="s">
        <v>26</v>
      </c>
      <c r="C32" s="447" t="s">
        <v>27</v>
      </c>
      <c r="D32" s="447"/>
      <c r="E32" s="447"/>
      <c r="F32" s="448"/>
      <c r="G32" s="346"/>
      <c r="H32" s="6">
        <f>'II D) 6'!D18</f>
        <v>0</v>
      </c>
      <c r="I32" s="7"/>
      <c r="J32" s="6">
        <v>1</v>
      </c>
      <c r="K32" s="7"/>
      <c r="L32" s="6">
        <v>0</v>
      </c>
      <c r="M32" s="6"/>
      <c r="N32" s="6">
        <v>0</v>
      </c>
      <c r="O32" s="6"/>
      <c r="P32" s="355">
        <v>0</v>
      </c>
      <c r="Q32" s="7"/>
      <c r="R32" s="355">
        <v>0</v>
      </c>
      <c r="S32" s="8"/>
    </row>
    <row r="33" spans="1:19" ht="24" customHeight="1" x14ac:dyDescent="0.25">
      <c r="A33" s="5">
        <v>10</v>
      </c>
      <c r="B33" s="348" t="s">
        <v>28</v>
      </c>
      <c r="C33" s="449" t="s">
        <v>29</v>
      </c>
      <c r="D33" s="449"/>
      <c r="E33" s="449"/>
      <c r="F33" s="450"/>
      <c r="G33" s="346"/>
      <c r="H33" s="6">
        <f>COUNTA(Tabla15[Descripción Nivel / Subnivel])</f>
        <v>23</v>
      </c>
      <c r="I33" s="7"/>
      <c r="J33" s="6">
        <v>1</v>
      </c>
      <c r="K33" s="7"/>
      <c r="L33" s="6">
        <v>0</v>
      </c>
      <c r="M33" s="6"/>
      <c r="N33" s="6">
        <v>0</v>
      </c>
      <c r="O33" s="6"/>
      <c r="P33" s="355">
        <v>0</v>
      </c>
      <c r="Q33" s="7"/>
      <c r="R33" s="355">
        <v>0</v>
      </c>
      <c r="S33" s="8"/>
    </row>
    <row r="34" spans="1:19" ht="24" customHeight="1" x14ac:dyDescent="0.25">
      <c r="A34" s="5">
        <v>11</v>
      </c>
      <c r="B34" s="348" t="s">
        <v>30</v>
      </c>
      <c r="C34" s="449" t="s">
        <v>31</v>
      </c>
      <c r="D34" s="449"/>
      <c r="E34" s="449"/>
      <c r="F34" s="450"/>
      <c r="G34" s="346"/>
      <c r="H34" s="6">
        <f>COUNTA(Tabla16[Descripción de la categoría])</f>
        <v>23</v>
      </c>
      <c r="I34" s="7"/>
      <c r="J34" s="6">
        <v>1</v>
      </c>
      <c r="K34" s="7"/>
      <c r="L34" s="6">
        <v>0</v>
      </c>
      <c r="M34" s="6"/>
      <c r="N34" s="6">
        <v>0</v>
      </c>
      <c r="O34" s="6"/>
      <c r="P34" s="355">
        <v>0</v>
      </c>
      <c r="Q34" s="7"/>
      <c r="R34" s="355">
        <v>0</v>
      </c>
      <c r="S34" s="8"/>
    </row>
    <row r="35" spans="1:19" ht="24" customHeight="1" x14ac:dyDescent="0.25">
      <c r="A35" s="5">
        <v>12</v>
      </c>
      <c r="B35" s="348" t="s">
        <v>32</v>
      </c>
      <c r="C35" s="447" t="s">
        <v>33</v>
      </c>
      <c r="D35" s="447"/>
      <c r="E35" s="447"/>
      <c r="F35" s="448"/>
      <c r="G35" s="346"/>
      <c r="H35" s="6">
        <f>COUNTA(Tabla17[[Descripción del concepto de pago ]])</f>
        <v>58</v>
      </c>
      <c r="I35" s="7"/>
      <c r="J35" s="6">
        <v>2</v>
      </c>
      <c r="K35" s="7"/>
      <c r="L35" s="6">
        <v>0</v>
      </c>
      <c r="M35" s="6"/>
      <c r="N35" s="6">
        <v>0</v>
      </c>
      <c r="O35" s="6"/>
      <c r="P35" s="355">
        <v>0</v>
      </c>
      <c r="Q35" s="7"/>
      <c r="R35" s="355">
        <v>0</v>
      </c>
      <c r="S35" s="8"/>
    </row>
    <row r="36" spans="1:19" ht="24" customHeight="1" x14ac:dyDescent="0.25">
      <c r="A36" s="5">
        <v>13</v>
      </c>
      <c r="B36" s="348" t="s">
        <v>34</v>
      </c>
      <c r="C36" s="447" t="s">
        <v>35</v>
      </c>
      <c r="D36" s="447"/>
      <c r="E36" s="447"/>
      <c r="F36" s="448"/>
      <c r="G36" s="346"/>
      <c r="H36" s="6">
        <f>'E)'!C20</f>
        <v>0</v>
      </c>
      <c r="I36" s="7"/>
      <c r="J36" s="6">
        <v>1</v>
      </c>
      <c r="K36" s="7"/>
      <c r="L36" s="6">
        <v>0</v>
      </c>
      <c r="M36" s="6"/>
      <c r="N36" s="6">
        <v>0</v>
      </c>
      <c r="O36" s="6"/>
      <c r="P36" s="355">
        <v>0</v>
      </c>
      <c r="Q36" s="7"/>
      <c r="R36" s="355">
        <v>0</v>
      </c>
      <c r="S36" s="8"/>
    </row>
    <row r="37" spans="1:19" ht="40.5" customHeight="1" x14ac:dyDescent="0.25">
      <c r="A37" s="5">
        <v>14</v>
      </c>
      <c r="B37" s="348" t="s">
        <v>36</v>
      </c>
      <c r="C37" s="452" t="s">
        <v>37</v>
      </c>
      <c r="D37" s="452"/>
      <c r="E37" s="452"/>
      <c r="F37" s="453"/>
      <c r="G37" s="347"/>
      <c r="H37" s="6">
        <f>'F) 1'!C18</f>
        <v>0</v>
      </c>
      <c r="I37" s="7"/>
      <c r="J37" s="6">
        <v>1</v>
      </c>
      <c r="K37" s="7"/>
      <c r="L37" s="6">
        <v>0</v>
      </c>
      <c r="M37" s="6"/>
      <c r="N37" s="6">
        <v>0</v>
      </c>
      <c r="O37" s="6"/>
      <c r="P37" s="355">
        <v>0</v>
      </c>
      <c r="Q37" s="7"/>
      <c r="R37" s="355">
        <v>0</v>
      </c>
      <c r="S37" s="8"/>
    </row>
    <row r="38" spans="1:19" ht="41.25" customHeight="1" x14ac:dyDescent="0.25">
      <c r="A38" s="5">
        <v>15</v>
      </c>
      <c r="B38" s="348" t="s">
        <v>38</v>
      </c>
      <c r="C38" s="452" t="s">
        <v>39</v>
      </c>
      <c r="D38" s="452"/>
      <c r="E38" s="452"/>
      <c r="F38" s="453"/>
      <c r="G38" s="347"/>
      <c r="H38" s="6">
        <f>'F) 2'!C18</f>
        <v>0</v>
      </c>
      <c r="I38" s="7"/>
      <c r="J38" s="6">
        <v>1</v>
      </c>
      <c r="K38" s="7"/>
      <c r="L38" s="6">
        <v>0</v>
      </c>
      <c r="M38" s="6"/>
      <c r="N38" s="6">
        <v>0</v>
      </c>
      <c r="O38" s="6"/>
      <c r="P38" s="355">
        <v>0</v>
      </c>
      <c r="Q38" s="7"/>
      <c r="R38" s="355">
        <v>0</v>
      </c>
      <c r="S38" s="8"/>
    </row>
    <row r="39" spans="1:19" ht="60" customHeight="1" x14ac:dyDescent="0.25">
      <c r="A39" s="5">
        <v>16</v>
      </c>
      <c r="B39" s="348" t="s">
        <v>40</v>
      </c>
      <c r="C39" s="433" t="s">
        <v>41</v>
      </c>
      <c r="D39" s="433"/>
      <c r="E39" s="433"/>
      <c r="F39" s="434"/>
      <c r="G39" s="347"/>
      <c r="H39" s="6">
        <f>'G)'!C19</f>
        <v>0</v>
      </c>
      <c r="I39" s="7"/>
      <c r="J39" s="6">
        <v>1</v>
      </c>
      <c r="K39" s="7"/>
      <c r="L39" s="6">
        <v>0</v>
      </c>
      <c r="M39" s="6"/>
      <c r="N39" s="6">
        <v>0</v>
      </c>
      <c r="O39" s="6"/>
      <c r="P39" s="355">
        <v>0</v>
      </c>
      <c r="Q39" s="7"/>
      <c r="R39" s="355">
        <v>0</v>
      </c>
      <c r="S39" s="8"/>
    </row>
    <row r="40" spans="1:19" ht="24" customHeight="1" x14ac:dyDescent="0.25">
      <c r="A40" s="5">
        <v>17</v>
      </c>
      <c r="B40" s="348" t="s">
        <v>318</v>
      </c>
      <c r="C40" s="433" t="s">
        <v>271</v>
      </c>
      <c r="D40" s="433"/>
      <c r="E40" s="433"/>
      <c r="F40" s="434"/>
      <c r="G40" s="347"/>
      <c r="H40" s="6">
        <f>COUNTA(#REF!)</f>
        <v>1</v>
      </c>
      <c r="I40" s="7"/>
      <c r="J40" s="6">
        <v>1</v>
      </c>
      <c r="K40" s="7"/>
      <c r="L40" s="6">
        <v>0</v>
      </c>
      <c r="M40" s="6"/>
      <c r="N40" s="6">
        <v>0</v>
      </c>
      <c r="O40" s="6"/>
      <c r="P40" s="366">
        <v>0</v>
      </c>
      <c r="Q40" s="7"/>
      <c r="R40" s="366">
        <v>0</v>
      </c>
      <c r="S40" s="8"/>
    </row>
    <row r="41" spans="1:19" x14ac:dyDescent="0.25">
      <c r="C41" s="9"/>
      <c r="D41" s="9"/>
      <c r="E41" s="9"/>
      <c r="F41" s="9"/>
      <c r="G41" s="9"/>
      <c r="H41" s="10"/>
    </row>
    <row r="42" spans="1:19" x14ac:dyDescent="0.25">
      <c r="C42" s="9"/>
      <c r="D42" s="9"/>
      <c r="E42" s="9"/>
      <c r="F42" s="9"/>
      <c r="G42" s="9"/>
    </row>
    <row r="45" spans="1:19" x14ac:dyDescent="0.25">
      <c r="B45" s="11"/>
      <c r="C45" s="12"/>
      <c r="D45" s="12"/>
      <c r="E45" s="13"/>
    </row>
    <row r="46" spans="1:19" x14ac:dyDescent="0.25">
      <c r="B46" s="438" t="s">
        <v>1209</v>
      </c>
      <c r="C46" s="439"/>
      <c r="D46" s="439"/>
      <c r="E46" s="440"/>
    </row>
    <row r="47" spans="1:19" x14ac:dyDescent="0.25">
      <c r="B47" s="441" t="s">
        <v>42</v>
      </c>
      <c r="C47" s="442"/>
      <c r="D47" s="442"/>
      <c r="E47" s="443"/>
    </row>
    <row r="48" spans="1:19" x14ac:dyDescent="0.25">
      <c r="B48" s="14"/>
      <c r="C48" s="15"/>
      <c r="D48" s="15"/>
      <c r="E48" s="16"/>
    </row>
    <row r="49" spans="2:5" x14ac:dyDescent="0.25">
      <c r="B49" s="438" t="s">
        <v>1210</v>
      </c>
      <c r="C49" s="439"/>
      <c r="D49" s="439"/>
      <c r="E49" s="440"/>
    </row>
    <row r="50" spans="2:5" x14ac:dyDescent="0.25">
      <c r="B50" s="441" t="s">
        <v>43</v>
      </c>
      <c r="C50" s="442"/>
      <c r="D50" s="442"/>
      <c r="E50" s="443"/>
    </row>
    <row r="51" spans="2:5" x14ac:dyDescent="0.25">
      <c r="B51" s="14"/>
      <c r="C51" s="15"/>
      <c r="D51" s="15"/>
      <c r="E51" s="16"/>
    </row>
    <row r="52" spans="2:5" x14ac:dyDescent="0.25">
      <c r="B52" s="438"/>
      <c r="C52" s="439"/>
      <c r="D52" s="439"/>
      <c r="E52" s="440"/>
    </row>
    <row r="53" spans="2:5" x14ac:dyDescent="0.25">
      <c r="B53" s="441" t="s">
        <v>44</v>
      </c>
      <c r="C53" s="442"/>
      <c r="D53" s="442"/>
      <c r="E53" s="443"/>
    </row>
    <row r="54" spans="2:5" x14ac:dyDescent="0.25">
      <c r="B54" s="14"/>
      <c r="C54" s="15"/>
      <c r="D54" s="15"/>
      <c r="E54" s="16"/>
    </row>
    <row r="55" spans="2:5" x14ac:dyDescent="0.25">
      <c r="B55" s="444">
        <v>44111</v>
      </c>
      <c r="C55" s="439"/>
      <c r="D55" s="439"/>
      <c r="E55" s="440"/>
    </row>
    <row r="56" spans="2:5" x14ac:dyDescent="0.25">
      <c r="B56" s="441" t="s">
        <v>45</v>
      </c>
      <c r="C56" s="442"/>
      <c r="D56" s="442"/>
      <c r="E56" s="443"/>
    </row>
    <row r="57" spans="2:5" x14ac:dyDescent="0.25">
      <c r="B57" s="435"/>
      <c r="C57" s="436"/>
      <c r="D57" s="436"/>
      <c r="E57" s="437"/>
    </row>
  </sheetData>
  <mergeCells count="32">
    <mergeCell ref="A16:C16"/>
    <mergeCell ref="D16:R16"/>
    <mergeCell ref="D17:R17"/>
    <mergeCell ref="B46:E46"/>
    <mergeCell ref="C29:F29"/>
    <mergeCell ref="C24:F24"/>
    <mergeCell ref="C25:F25"/>
    <mergeCell ref="C26:F26"/>
    <mergeCell ref="C27:F27"/>
    <mergeCell ref="C28:F28"/>
    <mergeCell ref="C35:F35"/>
    <mergeCell ref="C36:F36"/>
    <mergeCell ref="C37:F37"/>
    <mergeCell ref="C38:F38"/>
    <mergeCell ref="C39:F39"/>
    <mergeCell ref="I22:L22"/>
    <mergeCell ref="B10:R12"/>
    <mergeCell ref="D18:R18"/>
    <mergeCell ref="C40:F40"/>
    <mergeCell ref="B57:E57"/>
    <mergeCell ref="B49:E49"/>
    <mergeCell ref="B50:E50"/>
    <mergeCell ref="B52:E52"/>
    <mergeCell ref="B53:E53"/>
    <mergeCell ref="B55:E55"/>
    <mergeCell ref="B56:E56"/>
    <mergeCell ref="B47:E47"/>
    <mergeCell ref="C30:F30"/>
    <mergeCell ref="C31:F31"/>
    <mergeCell ref="C32:F32"/>
    <mergeCell ref="C33:F33"/>
    <mergeCell ref="C34:F34"/>
  </mergeCells>
  <hyperlinks>
    <hyperlink ref="C27" location="'II B) Y 1'!A1" display="'II B) Y 1'!A1" xr:uid="{00000000-0004-0000-0000-000000000000}"/>
    <hyperlink ref="C28" location="'II C y 1_'!A1" display="'II C y 1_'!A1" xr:uid="{00000000-0004-0000-0000-000001000000}"/>
    <hyperlink ref="C29" location="'II D) 2'!A1" display="'II D) 2'!A1" xr:uid="{00000000-0004-0000-0000-000002000000}"/>
    <hyperlink ref="C30" location="'II D) 4'!A1" display="'II D) 4'!A1" xr:uid="{00000000-0004-0000-0000-000003000000}"/>
    <hyperlink ref="C31" location="'II D) 4 A'!A1" display="'II D) 4 A'!A1" xr:uid="{00000000-0004-0000-0000-000004000000}"/>
    <hyperlink ref="C32" location="'II D) 6'!A1" display="'II D) 6'!A1" xr:uid="{00000000-0004-0000-0000-000005000000}"/>
    <hyperlink ref="C33" location="'II D) 7 1'!A1" display="'II D) 7 1'!A1" xr:uid="{00000000-0004-0000-0000-000006000000}"/>
    <hyperlink ref="C34" location="'II D) 7 2 '!A1" display="'II D) 7 2 '!A1" xr:uid="{00000000-0004-0000-0000-000007000000}"/>
    <hyperlink ref="C35" location="'II D) 7 3'!A1" display="'II D) 7 3'!A1" xr:uid="{00000000-0004-0000-0000-000008000000}"/>
    <hyperlink ref="C36" location="'E)'!A1" display="'E)'!A1" xr:uid="{00000000-0004-0000-0000-000009000000}"/>
    <hyperlink ref="C37" location="'F) 1'!A1" display="Trabajadores con Doble Asignación Salarial en Municipios no Colindantes Geográficamente" xr:uid="{00000000-0004-0000-0000-00000A000000}"/>
    <hyperlink ref="C38" location="'F) 2'!A1" display="'F) 2'!A1" xr:uid="{00000000-0004-0000-0000-00000B000000}"/>
    <hyperlink ref="B25" location="'A Y II D4'!A1" display="A y II D4" xr:uid="{00000000-0004-0000-0000-00000C000000}"/>
    <hyperlink ref="B26" location="'B)'!A1" display="B   " xr:uid="{00000000-0004-0000-0000-00000D000000}"/>
    <hyperlink ref="B27" location="'II B) Y 1'!A1" display="II B y 1" xr:uid="{00000000-0004-0000-0000-00000E000000}"/>
    <hyperlink ref="B28" location="'II C y 1_'!A1" display="II C y 1" xr:uid="{00000000-0004-0000-0000-00000F000000}"/>
    <hyperlink ref="B29" location="'II D) 2'!A1" display="II D2" xr:uid="{00000000-0004-0000-0000-000010000000}"/>
    <hyperlink ref="B30" location="'II D) 4'!A1" display="II D4" xr:uid="{00000000-0004-0000-0000-000011000000}"/>
    <hyperlink ref="B31" location="'II D) 4 A'!A1" display="II D 4A" xr:uid="{00000000-0004-0000-0000-000012000000}"/>
    <hyperlink ref="B32" location="'II D) 6'!A1" display="II D 6" xr:uid="{00000000-0004-0000-0000-000013000000}"/>
    <hyperlink ref="B33" location="'II D) 7 1'!A1" display="II D 71 " xr:uid="{00000000-0004-0000-0000-000014000000}"/>
    <hyperlink ref="B34" location="'II D) 7 2 '!A1" display="II D 72 " xr:uid="{00000000-0004-0000-0000-000015000000}"/>
    <hyperlink ref="B35" location="'II D) 7 3'!A1" display="II D 73 " xr:uid="{00000000-0004-0000-0000-000016000000}"/>
    <hyperlink ref="B36" location="'E)'!A1" display="E" xr:uid="{00000000-0004-0000-0000-000017000000}"/>
    <hyperlink ref="B37" location="'F) 1'!A1" display="F1" xr:uid="{00000000-0004-0000-0000-000018000000}"/>
    <hyperlink ref="B38" location="'F) 2'!A1" display="F2" xr:uid="{00000000-0004-0000-0000-000019000000}"/>
    <hyperlink ref="B39" location="'G)'!A1" display="G" xr:uid="{00000000-0004-0000-0000-00001A000000}"/>
    <hyperlink ref="B24" location="'A Y  II D3'!A1" display="A y II D3" xr:uid="{00000000-0004-0000-0000-00001B000000}"/>
    <hyperlink ref="C39" location="'G)'!A1" display="Trabajadores Cuyo Salario Básico Supere los Ingresos Promedio de un Docente en la Categoría más Alta del Tabulador Salarial Correspondiente a Cada Entidad" xr:uid="{00000000-0004-0000-0000-00001C000000}"/>
    <hyperlink ref="C26" location="'B)'!A1" display="'B)'!A1" xr:uid="{00000000-0004-0000-0000-00001D000000}"/>
    <hyperlink ref="C25" location="'A Y II D4'!A1" display="'A Y II D4'!A1" xr:uid="{00000000-0004-0000-0000-00001E000000}"/>
    <hyperlink ref="C24" location="'A Y  II D3'!A1" display="Personal Comisionado" xr:uid="{00000000-0004-0000-0000-00001F000000}"/>
    <hyperlink ref="C40:F40" location="H!A1" display="Movimientos de Personal por Centro de Trabajo" xr:uid="{00000000-0004-0000-0000-000020000000}"/>
    <hyperlink ref="C30:F30" location="'II D) 4 '!A1" display="Trabajadores Jubilados en el Periodo" xr:uid="{00000000-0004-0000-0000-000021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5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promptTitle="Entidad Federativa" prompt="Elije una Entidad Federativa" xr:uid="{00000000-0002-0000-0000-000000000000}">
          <x14:formula1>
            <xm:f>Listas!$H$11:$H$42</xm:f>
          </x14:formula1>
          <xm:sqref>D16:R16</xm:sqref>
        </x14:dataValidation>
        <x14:dataValidation type="list" allowBlank="1" showInputMessage="1" showErrorMessage="1" promptTitle="Fondo" prompt="Elija un Fondo" xr:uid="{00000000-0002-0000-0000-000001000000}">
          <x14:formula1>
            <xm:f>Listas!$B$5:$B$6</xm:f>
          </x14:formula1>
          <xm:sqref>D17:R17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IM37"/>
  <sheetViews>
    <sheetView showGridLines="0" topLeftCell="A22" zoomScaleNormal="100" workbookViewId="0">
      <selection activeCell="B32" sqref="B32:D32"/>
    </sheetView>
  </sheetViews>
  <sheetFormatPr baseColWidth="10" defaultColWidth="38.140625" defaultRowHeight="15" x14ac:dyDescent="0.25"/>
  <cols>
    <col min="1" max="1" width="2.28515625" style="201" customWidth="1"/>
    <col min="2" max="2" width="17.42578125" style="201" customWidth="1"/>
    <col min="3" max="3" width="19.85546875" style="201" customWidth="1"/>
    <col min="4" max="4" width="24.28515625" style="201" bestFit="1" customWidth="1"/>
    <col min="5" max="5" width="27.140625" style="201" customWidth="1"/>
    <col min="6" max="6" width="49.28515625" style="201" customWidth="1"/>
    <col min="7" max="7" width="13.7109375" style="201" customWidth="1"/>
    <col min="8" max="8" width="13.28515625" style="201" customWidth="1"/>
    <col min="9" max="9" width="11.85546875" style="201" customWidth="1"/>
    <col min="10" max="10" width="11.7109375" style="201" customWidth="1"/>
    <col min="11" max="11" width="13.28515625" style="201" customWidth="1"/>
    <col min="12" max="12" width="66" style="201" bestFit="1" customWidth="1"/>
    <col min="13" max="13" width="18" style="201" customWidth="1"/>
    <col min="14" max="14" width="3.7109375" style="201" customWidth="1"/>
    <col min="15" max="246" width="11.42578125" style="201" customWidth="1"/>
    <col min="247" max="248" width="3.7109375" style="201" customWidth="1"/>
    <col min="249" max="249" width="20.42578125" style="201" customWidth="1"/>
    <col min="250" max="250" width="24.28515625" style="201" bestFit="1" customWidth="1"/>
    <col min="251" max="251" width="22.42578125" style="201" bestFit="1" customWidth="1"/>
    <col min="252" max="16384" width="38.140625" style="201"/>
  </cols>
  <sheetData>
    <row r="1" spans="1:247" ht="15" customHeight="1" x14ac:dyDescent="0.25"/>
    <row r="2" spans="1:247" ht="15" customHeight="1" x14ac:dyDescent="0.25"/>
    <row r="3" spans="1:247" ht="15" customHeight="1" x14ac:dyDescent="0.25"/>
    <row r="4" spans="1:247" ht="15" customHeight="1" x14ac:dyDescent="0.25"/>
    <row r="5" spans="1:247" ht="15" customHeight="1" x14ac:dyDescent="0.25"/>
    <row r="7" spans="1:247" ht="18.75" x14ac:dyDescent="0.3">
      <c r="B7" s="62" t="s">
        <v>174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4"/>
    </row>
    <row r="8" spans="1:247" ht="18.75" x14ac:dyDescent="0.3">
      <c r="B8" s="462" t="s">
        <v>280</v>
      </c>
      <c r="C8" s="463"/>
      <c r="D8" s="463"/>
      <c r="E8" s="463"/>
      <c r="F8" s="463"/>
      <c r="G8" s="463"/>
      <c r="H8" s="463"/>
      <c r="I8" s="463"/>
      <c r="J8" s="463"/>
      <c r="K8" s="66"/>
      <c r="L8" s="379"/>
      <c r="M8" s="378" t="s">
        <v>1208</v>
      </c>
    </row>
    <row r="9" spans="1:247" x14ac:dyDescent="0.25">
      <c r="B9" s="68"/>
      <c r="C9" s="69"/>
      <c r="D9" s="69"/>
      <c r="E9" s="69"/>
      <c r="F9" s="69"/>
      <c r="G9" s="69"/>
      <c r="H9" s="69"/>
      <c r="I9" s="69"/>
      <c r="J9" s="69"/>
      <c r="K9" s="69"/>
      <c r="L9" s="69"/>
      <c r="M9" s="70"/>
    </row>
    <row r="11" spans="1:247" x14ac:dyDescent="0.25">
      <c r="A11" s="121"/>
      <c r="B11" s="456" t="s">
        <v>47</v>
      </c>
      <c r="C11" s="464" t="s">
        <v>167</v>
      </c>
      <c r="D11" s="464" t="s">
        <v>48</v>
      </c>
      <c r="E11" s="464" t="s">
        <v>49</v>
      </c>
      <c r="F11" s="464" t="s">
        <v>50</v>
      </c>
      <c r="G11" s="502" t="s">
        <v>175</v>
      </c>
      <c r="H11" s="464" t="s">
        <v>176</v>
      </c>
      <c r="I11" s="464"/>
      <c r="J11" s="464" t="s">
        <v>177</v>
      </c>
      <c r="K11" s="464"/>
      <c r="L11" s="502" t="s">
        <v>178</v>
      </c>
      <c r="M11" s="502" t="s">
        <v>179</v>
      </c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1"/>
      <c r="BY11" s="121"/>
      <c r="BZ11" s="121"/>
      <c r="CA11" s="121"/>
      <c r="CB11" s="121"/>
      <c r="CC11" s="121"/>
      <c r="CD11" s="121"/>
      <c r="CE11" s="121"/>
      <c r="CF11" s="121"/>
      <c r="CG11" s="121"/>
      <c r="CH11" s="121"/>
      <c r="CI11" s="121"/>
      <c r="CJ11" s="121"/>
      <c r="CK11" s="121"/>
      <c r="CL11" s="121"/>
      <c r="CM11" s="121"/>
      <c r="CN11" s="121"/>
      <c r="CO11" s="121"/>
      <c r="CP11" s="121"/>
      <c r="CQ11" s="121"/>
      <c r="CR11" s="121"/>
      <c r="CS11" s="121"/>
      <c r="CT11" s="121"/>
      <c r="CU11" s="121"/>
      <c r="CV11" s="121"/>
      <c r="CW11" s="121"/>
      <c r="CX11" s="121"/>
      <c r="CY11" s="121"/>
      <c r="CZ11" s="121"/>
      <c r="DA11" s="121"/>
      <c r="DB11" s="121"/>
      <c r="DC11" s="121"/>
      <c r="DD11" s="121"/>
      <c r="DE11" s="121"/>
      <c r="DF11" s="121"/>
      <c r="DG11" s="121"/>
      <c r="DH11" s="121"/>
      <c r="DI11" s="121"/>
      <c r="DJ11" s="121"/>
      <c r="DK11" s="121"/>
      <c r="DL11" s="121"/>
      <c r="DM11" s="121"/>
      <c r="DN11" s="121"/>
      <c r="DO11" s="121"/>
      <c r="DP11" s="121"/>
      <c r="DQ11" s="121"/>
      <c r="DR11" s="121"/>
      <c r="DS11" s="121"/>
      <c r="DT11" s="121"/>
      <c r="DU11" s="121"/>
      <c r="DV11" s="121"/>
      <c r="DW11" s="121"/>
      <c r="DX11" s="121"/>
      <c r="DY11" s="121"/>
      <c r="DZ11" s="121"/>
      <c r="EA11" s="121"/>
      <c r="EB11" s="121"/>
      <c r="EC11" s="121"/>
      <c r="ED11" s="121"/>
      <c r="EE11" s="121"/>
      <c r="EF11" s="121"/>
      <c r="EG11" s="121"/>
      <c r="EH11" s="121"/>
      <c r="EI11" s="121"/>
      <c r="EJ11" s="121"/>
      <c r="EK11" s="121"/>
      <c r="EL11" s="121"/>
      <c r="EM11" s="121"/>
      <c r="EN11" s="121"/>
      <c r="EO11" s="121"/>
      <c r="EP11" s="121"/>
      <c r="EQ11" s="121"/>
      <c r="ER11" s="121"/>
      <c r="ES11" s="121"/>
      <c r="ET11" s="121"/>
      <c r="EU11" s="121"/>
      <c r="EV11" s="121"/>
      <c r="EW11" s="121"/>
      <c r="EX11" s="121"/>
      <c r="EY11" s="121"/>
      <c r="EZ11" s="121"/>
      <c r="FA11" s="121"/>
      <c r="FB11" s="121"/>
      <c r="FC11" s="121"/>
      <c r="FD11" s="121"/>
      <c r="FE11" s="121"/>
      <c r="FF11" s="121"/>
      <c r="FG11" s="121"/>
      <c r="FH11" s="121"/>
      <c r="FI11" s="121"/>
      <c r="FJ11" s="121"/>
      <c r="FK11" s="121"/>
      <c r="FL11" s="121"/>
      <c r="FM11" s="121"/>
      <c r="FN11" s="121"/>
      <c r="FO11" s="121"/>
      <c r="FP11" s="121"/>
      <c r="FQ11" s="121"/>
      <c r="FR11" s="121"/>
      <c r="FS11" s="121"/>
      <c r="FT11" s="121"/>
      <c r="FU11" s="121"/>
      <c r="FV11" s="121"/>
      <c r="FW11" s="121"/>
      <c r="FX11" s="121"/>
      <c r="FY11" s="121"/>
      <c r="FZ11" s="121"/>
      <c r="GA11" s="121"/>
      <c r="GB11" s="121"/>
      <c r="GC11" s="121"/>
      <c r="GD11" s="121"/>
      <c r="GE11" s="121"/>
      <c r="GF11" s="121"/>
      <c r="GG11" s="121"/>
      <c r="GH11" s="121"/>
      <c r="GI11" s="121"/>
      <c r="GJ11" s="121"/>
      <c r="GK11" s="121"/>
      <c r="GL11" s="121"/>
      <c r="GM11" s="121"/>
      <c r="GN11" s="121"/>
      <c r="GO11" s="121"/>
      <c r="GP11" s="121"/>
      <c r="GQ11" s="121"/>
      <c r="GR11" s="121"/>
      <c r="GS11" s="121"/>
      <c r="GT11" s="121"/>
      <c r="GU11" s="121"/>
      <c r="GV11" s="121"/>
      <c r="GW11" s="121"/>
      <c r="GX11" s="121"/>
      <c r="GY11" s="121"/>
      <c r="GZ11" s="121"/>
      <c r="HA11" s="121"/>
      <c r="HB11" s="121"/>
      <c r="HC11" s="121"/>
      <c r="HD11" s="121"/>
      <c r="HE11" s="121"/>
      <c r="HF11" s="121"/>
      <c r="HG11" s="121"/>
      <c r="HH11" s="121"/>
      <c r="HI11" s="121"/>
      <c r="HJ11" s="121"/>
      <c r="HK11" s="121"/>
      <c r="HL11" s="121"/>
      <c r="HM11" s="121"/>
      <c r="HN11" s="121"/>
      <c r="HO11" s="121"/>
      <c r="HP11" s="121"/>
      <c r="HQ11" s="121"/>
      <c r="HR11" s="121"/>
      <c r="HS11" s="121"/>
      <c r="HT11" s="121"/>
      <c r="HU11" s="121"/>
      <c r="HV11" s="121"/>
      <c r="HW11" s="121"/>
      <c r="HX11" s="121"/>
      <c r="HY11" s="121"/>
      <c r="HZ11" s="121"/>
      <c r="IA11" s="121"/>
      <c r="IB11" s="121"/>
      <c r="IC11" s="121"/>
      <c r="ID11" s="121"/>
      <c r="IE11" s="121"/>
      <c r="IF11" s="121"/>
      <c r="IG11" s="121"/>
      <c r="IH11" s="121"/>
      <c r="II11" s="121"/>
      <c r="IJ11" s="121"/>
      <c r="IK11" s="121"/>
      <c r="IL11" s="121"/>
      <c r="IM11" s="121"/>
    </row>
    <row r="12" spans="1:247" ht="45" x14ac:dyDescent="0.25">
      <c r="A12" s="121"/>
      <c r="B12" s="456"/>
      <c r="C12" s="464"/>
      <c r="D12" s="464"/>
      <c r="E12" s="464"/>
      <c r="F12" s="464"/>
      <c r="G12" s="502"/>
      <c r="H12" s="227" t="s">
        <v>67</v>
      </c>
      <c r="I12" s="227" t="s">
        <v>68</v>
      </c>
      <c r="J12" s="228" t="s">
        <v>70</v>
      </c>
      <c r="K12" s="227" t="s">
        <v>71</v>
      </c>
      <c r="L12" s="502"/>
      <c r="M12" s="502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T12" s="121"/>
      <c r="AU12" s="121"/>
      <c r="AV12" s="121"/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  <c r="BM12" s="121"/>
      <c r="BN12" s="121"/>
      <c r="BO12" s="121"/>
      <c r="BP12" s="121"/>
      <c r="BQ12" s="121"/>
      <c r="BR12" s="121"/>
      <c r="BS12" s="121"/>
      <c r="BT12" s="121"/>
      <c r="BU12" s="121"/>
      <c r="BV12" s="121"/>
      <c r="BW12" s="121"/>
      <c r="BX12" s="121"/>
      <c r="BY12" s="121"/>
      <c r="BZ12" s="121"/>
      <c r="CA12" s="121"/>
      <c r="CB12" s="121"/>
      <c r="CC12" s="121"/>
      <c r="CD12" s="121"/>
      <c r="CE12" s="121"/>
      <c r="CF12" s="121"/>
      <c r="CG12" s="121"/>
      <c r="CH12" s="121"/>
      <c r="CI12" s="121"/>
      <c r="CJ12" s="121"/>
      <c r="CK12" s="121"/>
      <c r="CL12" s="121"/>
      <c r="CM12" s="121"/>
      <c r="CN12" s="121"/>
      <c r="CO12" s="121"/>
      <c r="CP12" s="121"/>
      <c r="CQ12" s="121"/>
      <c r="CR12" s="121"/>
      <c r="CS12" s="121"/>
      <c r="CT12" s="121"/>
      <c r="CU12" s="121"/>
      <c r="CV12" s="121"/>
      <c r="CW12" s="121"/>
      <c r="CX12" s="121"/>
      <c r="CY12" s="121"/>
      <c r="CZ12" s="121"/>
      <c r="DA12" s="121"/>
      <c r="DB12" s="121"/>
      <c r="DC12" s="121"/>
      <c r="DD12" s="121"/>
      <c r="DE12" s="121"/>
      <c r="DF12" s="121"/>
      <c r="DG12" s="121"/>
      <c r="DH12" s="121"/>
      <c r="DI12" s="121"/>
      <c r="DJ12" s="121"/>
      <c r="DK12" s="121"/>
      <c r="DL12" s="121"/>
      <c r="DM12" s="121"/>
      <c r="DN12" s="121"/>
      <c r="DO12" s="121"/>
      <c r="DP12" s="121"/>
      <c r="DQ12" s="121"/>
      <c r="DR12" s="121"/>
      <c r="DS12" s="121"/>
      <c r="DT12" s="121"/>
      <c r="DU12" s="121"/>
      <c r="DV12" s="121"/>
      <c r="DW12" s="121"/>
      <c r="DX12" s="121"/>
      <c r="DY12" s="121"/>
      <c r="DZ12" s="121"/>
      <c r="EA12" s="121"/>
      <c r="EB12" s="121"/>
      <c r="EC12" s="121"/>
      <c r="ED12" s="121"/>
      <c r="EE12" s="121"/>
      <c r="EF12" s="121"/>
      <c r="EG12" s="121"/>
      <c r="EH12" s="121"/>
      <c r="EI12" s="121"/>
      <c r="EJ12" s="121"/>
      <c r="EK12" s="121"/>
      <c r="EL12" s="121"/>
      <c r="EM12" s="121"/>
      <c r="EN12" s="121"/>
      <c r="EO12" s="121"/>
      <c r="EP12" s="121"/>
      <c r="EQ12" s="121"/>
      <c r="ER12" s="121"/>
      <c r="ES12" s="121"/>
      <c r="ET12" s="121"/>
      <c r="EU12" s="121"/>
      <c r="EV12" s="121"/>
      <c r="EW12" s="121"/>
      <c r="EX12" s="121"/>
      <c r="EY12" s="121"/>
      <c r="EZ12" s="121"/>
      <c r="FA12" s="121"/>
      <c r="FB12" s="121"/>
      <c r="FC12" s="121"/>
      <c r="FD12" s="121"/>
      <c r="FE12" s="121"/>
      <c r="FF12" s="121"/>
      <c r="FG12" s="121"/>
      <c r="FH12" s="121"/>
      <c r="FI12" s="121"/>
      <c r="FJ12" s="121"/>
      <c r="FK12" s="121"/>
      <c r="FL12" s="121"/>
      <c r="FM12" s="121"/>
      <c r="FN12" s="121"/>
      <c r="FO12" s="121"/>
      <c r="FP12" s="121"/>
      <c r="FQ12" s="121"/>
      <c r="FR12" s="121"/>
      <c r="FS12" s="121"/>
      <c r="FT12" s="121"/>
      <c r="FU12" s="121"/>
      <c r="FV12" s="121"/>
      <c r="FW12" s="121"/>
      <c r="FX12" s="121"/>
      <c r="FY12" s="121"/>
      <c r="FZ12" s="121"/>
      <c r="GA12" s="121"/>
      <c r="GB12" s="121"/>
      <c r="GC12" s="121"/>
      <c r="GD12" s="121"/>
      <c r="GE12" s="121"/>
      <c r="GF12" s="121"/>
      <c r="GG12" s="121"/>
      <c r="GH12" s="121"/>
      <c r="GI12" s="121"/>
      <c r="GJ12" s="121"/>
      <c r="GK12" s="121"/>
      <c r="GL12" s="121"/>
      <c r="GM12" s="121"/>
      <c r="GN12" s="121"/>
      <c r="GO12" s="121"/>
      <c r="GP12" s="121"/>
      <c r="GQ12" s="121"/>
      <c r="GR12" s="121"/>
      <c r="GS12" s="121"/>
      <c r="GT12" s="121"/>
      <c r="GU12" s="121"/>
      <c r="GV12" s="121"/>
      <c r="GW12" s="121"/>
      <c r="GX12" s="121"/>
      <c r="GY12" s="121"/>
      <c r="GZ12" s="121"/>
      <c r="HA12" s="121"/>
      <c r="HB12" s="121"/>
      <c r="HC12" s="121"/>
      <c r="HD12" s="121"/>
      <c r="HE12" s="121"/>
      <c r="HF12" s="121"/>
      <c r="HG12" s="121"/>
      <c r="HH12" s="121"/>
      <c r="HI12" s="121"/>
      <c r="HJ12" s="121"/>
      <c r="HK12" s="121"/>
      <c r="HL12" s="121"/>
      <c r="HM12" s="121"/>
      <c r="HN12" s="121"/>
      <c r="HO12" s="121"/>
      <c r="HP12" s="121"/>
      <c r="HQ12" s="121"/>
      <c r="HR12" s="121"/>
      <c r="HS12" s="121"/>
      <c r="HT12" s="121"/>
      <c r="HU12" s="121"/>
      <c r="HV12" s="121"/>
      <c r="HW12" s="121"/>
      <c r="HX12" s="121"/>
      <c r="HY12" s="121"/>
      <c r="HZ12" s="121"/>
      <c r="IA12" s="121"/>
      <c r="IB12" s="121"/>
      <c r="IC12" s="121"/>
      <c r="ID12" s="121"/>
      <c r="IE12" s="121"/>
      <c r="IF12" s="121"/>
      <c r="IG12" s="121"/>
      <c r="IH12" s="121"/>
      <c r="II12" s="121"/>
      <c r="IJ12" s="121"/>
      <c r="IK12" s="121"/>
      <c r="IL12" s="121"/>
      <c r="IM12" s="121"/>
    </row>
    <row r="13" spans="1:247" x14ac:dyDescent="0.25">
      <c r="A13" s="229"/>
      <c r="B13" s="229"/>
      <c r="C13" s="230"/>
      <c r="D13" s="230"/>
      <c r="E13" s="230"/>
      <c r="F13" s="230"/>
      <c r="G13" s="230"/>
      <c r="H13" s="230"/>
      <c r="I13" s="230"/>
      <c r="J13" s="207"/>
      <c r="K13" s="207"/>
      <c r="L13" s="206"/>
      <c r="M13" s="231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  <c r="AN13" s="225"/>
      <c r="AO13" s="225"/>
      <c r="AP13" s="225"/>
      <c r="AQ13" s="225"/>
      <c r="AR13" s="225"/>
      <c r="AS13" s="225"/>
      <c r="AT13" s="225"/>
      <c r="AU13" s="225"/>
      <c r="AV13" s="225"/>
      <c r="AW13" s="225"/>
      <c r="AX13" s="225"/>
      <c r="AY13" s="225"/>
      <c r="AZ13" s="225"/>
      <c r="BA13" s="225"/>
      <c r="BB13" s="225"/>
      <c r="BC13" s="225"/>
      <c r="BD13" s="225"/>
      <c r="BE13" s="225"/>
      <c r="BF13" s="225"/>
      <c r="BG13" s="225"/>
      <c r="BH13" s="225"/>
      <c r="BI13" s="225"/>
      <c r="BJ13" s="225"/>
      <c r="BK13" s="225"/>
      <c r="BL13" s="225"/>
      <c r="BM13" s="225"/>
      <c r="BN13" s="225"/>
      <c r="BO13" s="225"/>
      <c r="BP13" s="225"/>
      <c r="BQ13" s="225"/>
      <c r="BR13" s="225"/>
      <c r="BS13" s="225"/>
      <c r="BT13" s="225"/>
      <c r="BU13" s="225"/>
      <c r="BV13" s="225"/>
      <c r="BW13" s="225"/>
      <c r="BX13" s="225"/>
      <c r="BY13" s="225"/>
      <c r="BZ13" s="225"/>
      <c r="CA13" s="225"/>
      <c r="CB13" s="225"/>
      <c r="CC13" s="225"/>
      <c r="CD13" s="225"/>
      <c r="CE13" s="225"/>
      <c r="CF13" s="225"/>
      <c r="CG13" s="225"/>
      <c r="CH13" s="225"/>
      <c r="CI13" s="225"/>
      <c r="CJ13" s="225"/>
      <c r="CK13" s="225"/>
      <c r="CL13" s="225"/>
      <c r="CM13" s="225"/>
      <c r="CN13" s="225"/>
      <c r="CO13" s="225"/>
      <c r="CP13" s="225"/>
      <c r="CQ13" s="225"/>
      <c r="CR13" s="225"/>
      <c r="CS13" s="225"/>
      <c r="CT13" s="225"/>
      <c r="CU13" s="225"/>
      <c r="CV13" s="225"/>
      <c r="CW13" s="225"/>
      <c r="CX13" s="225"/>
      <c r="CY13" s="225"/>
      <c r="CZ13" s="225"/>
      <c r="DA13" s="225"/>
      <c r="DB13" s="225"/>
      <c r="DC13" s="225"/>
      <c r="DD13" s="225"/>
      <c r="DE13" s="225"/>
      <c r="DF13" s="225"/>
      <c r="DG13" s="225"/>
      <c r="DH13" s="225"/>
      <c r="DI13" s="225"/>
      <c r="DJ13" s="225"/>
      <c r="DK13" s="225"/>
      <c r="DL13" s="225"/>
      <c r="DM13" s="225"/>
      <c r="DN13" s="225"/>
      <c r="DO13" s="225"/>
      <c r="DP13" s="225"/>
      <c r="DQ13" s="225"/>
      <c r="DR13" s="225"/>
      <c r="DS13" s="225"/>
      <c r="DT13" s="225"/>
      <c r="DU13" s="225"/>
      <c r="DV13" s="225"/>
      <c r="DW13" s="225"/>
      <c r="DX13" s="225"/>
      <c r="DY13" s="225"/>
      <c r="DZ13" s="225"/>
      <c r="EA13" s="225"/>
      <c r="EB13" s="225"/>
      <c r="EC13" s="225"/>
      <c r="ED13" s="225"/>
      <c r="EE13" s="225"/>
      <c r="EF13" s="225"/>
      <c r="EG13" s="225"/>
      <c r="EH13" s="225"/>
      <c r="EI13" s="225"/>
      <c r="EJ13" s="225"/>
      <c r="EK13" s="225"/>
      <c r="EL13" s="225"/>
      <c r="EM13" s="225"/>
      <c r="EN13" s="225"/>
      <c r="EO13" s="225"/>
      <c r="EP13" s="225"/>
      <c r="EQ13" s="225"/>
      <c r="ER13" s="225"/>
      <c r="ES13" s="225"/>
      <c r="ET13" s="225"/>
      <c r="EU13" s="225"/>
      <c r="EV13" s="225"/>
      <c r="EW13" s="225"/>
      <c r="EX13" s="225"/>
      <c r="EY13" s="225"/>
      <c r="EZ13" s="225"/>
      <c r="FA13" s="225"/>
      <c r="FB13" s="225"/>
      <c r="FC13" s="225"/>
      <c r="FD13" s="225"/>
      <c r="FE13" s="225"/>
      <c r="FF13" s="225"/>
      <c r="FG13" s="225"/>
      <c r="FH13" s="225"/>
      <c r="FI13" s="225"/>
      <c r="FJ13" s="225"/>
      <c r="FK13" s="225"/>
      <c r="FL13" s="225"/>
      <c r="FM13" s="225"/>
      <c r="FN13" s="225"/>
      <c r="FO13" s="225"/>
      <c r="FP13" s="225"/>
      <c r="FQ13" s="225"/>
      <c r="FR13" s="225"/>
      <c r="FS13" s="225"/>
      <c r="FT13" s="225"/>
      <c r="FU13" s="225"/>
      <c r="FV13" s="225"/>
      <c r="FW13" s="225"/>
      <c r="FX13" s="225"/>
      <c r="FY13" s="225"/>
      <c r="FZ13" s="225"/>
      <c r="GA13" s="225"/>
      <c r="GB13" s="225"/>
      <c r="GC13" s="225"/>
      <c r="GD13" s="225"/>
      <c r="GE13" s="225"/>
      <c r="GF13" s="225"/>
      <c r="GG13" s="225"/>
      <c r="GH13" s="225"/>
      <c r="GI13" s="225"/>
      <c r="GJ13" s="225"/>
      <c r="GK13" s="225"/>
      <c r="GL13" s="225"/>
      <c r="GM13" s="225"/>
      <c r="GN13" s="225"/>
      <c r="GO13" s="225"/>
      <c r="GP13" s="225"/>
      <c r="GQ13" s="225"/>
      <c r="GR13" s="225"/>
      <c r="GS13" s="225"/>
      <c r="GT13" s="225"/>
      <c r="GU13" s="225"/>
      <c r="GV13" s="225"/>
      <c r="GW13" s="225"/>
      <c r="GX13" s="225"/>
      <c r="GY13" s="225"/>
      <c r="GZ13" s="225"/>
      <c r="HA13" s="225"/>
      <c r="HB13" s="225"/>
      <c r="HC13" s="225"/>
      <c r="HD13" s="225"/>
      <c r="HE13" s="225"/>
      <c r="HF13" s="225"/>
      <c r="HG13" s="225"/>
      <c r="HH13" s="225"/>
      <c r="HI13" s="225"/>
      <c r="HJ13" s="225"/>
      <c r="HK13" s="225"/>
      <c r="HL13" s="225"/>
      <c r="HM13" s="225"/>
      <c r="HN13" s="225"/>
      <c r="HO13" s="225"/>
      <c r="HP13" s="225"/>
      <c r="HQ13" s="225"/>
      <c r="HR13" s="225"/>
      <c r="HS13" s="225"/>
      <c r="HT13" s="225"/>
      <c r="HU13" s="225"/>
      <c r="HV13" s="225"/>
      <c r="HW13" s="225"/>
      <c r="HX13" s="225"/>
      <c r="HY13" s="225"/>
      <c r="HZ13" s="225"/>
      <c r="IA13" s="225"/>
      <c r="IB13" s="225"/>
      <c r="IC13" s="225"/>
      <c r="ID13" s="225"/>
      <c r="IE13" s="225"/>
      <c r="IF13" s="225"/>
      <c r="IG13" s="225"/>
      <c r="IH13" s="225"/>
      <c r="II13" s="225"/>
      <c r="IJ13" s="225"/>
      <c r="IK13" s="225"/>
      <c r="IL13" s="225"/>
      <c r="IM13" s="225"/>
    </row>
    <row r="14" spans="1:247" ht="60" hidden="1" x14ac:dyDescent="0.25">
      <c r="A14" s="229"/>
      <c r="B14" s="154" t="s">
        <v>47</v>
      </c>
      <c r="C14" s="80" t="s">
        <v>167</v>
      </c>
      <c r="D14" s="80" t="s">
        <v>48</v>
      </c>
      <c r="E14" s="80" t="s">
        <v>49</v>
      </c>
      <c r="F14" s="80" t="s">
        <v>50</v>
      </c>
      <c r="G14" s="154" t="s">
        <v>175</v>
      </c>
      <c r="H14" s="227" t="s">
        <v>67</v>
      </c>
      <c r="I14" s="227" t="s">
        <v>68</v>
      </c>
      <c r="J14" s="227" t="s">
        <v>180</v>
      </c>
      <c r="K14" s="227" t="s">
        <v>181</v>
      </c>
      <c r="L14" s="152" t="s">
        <v>178</v>
      </c>
      <c r="M14" s="154" t="s">
        <v>179</v>
      </c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  <c r="AB14" s="225"/>
      <c r="AC14" s="225"/>
      <c r="AD14" s="225"/>
      <c r="AE14" s="225"/>
      <c r="AF14" s="225"/>
      <c r="AG14" s="225"/>
      <c r="AH14" s="225"/>
      <c r="AI14" s="225"/>
      <c r="AJ14" s="225"/>
      <c r="AK14" s="225"/>
      <c r="AL14" s="225"/>
      <c r="AM14" s="225"/>
      <c r="AN14" s="225"/>
      <c r="AO14" s="225"/>
      <c r="AP14" s="225"/>
      <c r="AQ14" s="225"/>
      <c r="AR14" s="225"/>
      <c r="AS14" s="225"/>
      <c r="AT14" s="225"/>
      <c r="AU14" s="225"/>
      <c r="AV14" s="225"/>
      <c r="AW14" s="225"/>
      <c r="AX14" s="225"/>
      <c r="AY14" s="225"/>
      <c r="AZ14" s="225"/>
      <c r="BA14" s="225"/>
      <c r="BB14" s="225"/>
      <c r="BC14" s="225"/>
      <c r="BD14" s="225"/>
      <c r="BE14" s="225"/>
      <c r="BF14" s="225"/>
      <c r="BG14" s="225"/>
      <c r="BH14" s="225"/>
      <c r="BI14" s="225"/>
      <c r="BJ14" s="225"/>
      <c r="BK14" s="225"/>
      <c r="BL14" s="225"/>
      <c r="BM14" s="225"/>
      <c r="BN14" s="225"/>
      <c r="BO14" s="225"/>
      <c r="BP14" s="225"/>
      <c r="BQ14" s="225"/>
      <c r="BR14" s="225"/>
      <c r="BS14" s="225"/>
      <c r="BT14" s="225"/>
      <c r="BU14" s="225"/>
      <c r="BV14" s="225"/>
      <c r="BW14" s="225"/>
      <c r="BX14" s="225"/>
      <c r="BY14" s="225"/>
      <c r="BZ14" s="225"/>
      <c r="CA14" s="225"/>
      <c r="CB14" s="225"/>
      <c r="CC14" s="225"/>
      <c r="CD14" s="225"/>
      <c r="CE14" s="225"/>
      <c r="CF14" s="225"/>
      <c r="CG14" s="225"/>
      <c r="CH14" s="225"/>
      <c r="CI14" s="225"/>
      <c r="CJ14" s="225"/>
      <c r="CK14" s="225"/>
      <c r="CL14" s="225"/>
      <c r="CM14" s="225"/>
      <c r="CN14" s="225"/>
      <c r="CO14" s="225"/>
      <c r="CP14" s="225"/>
      <c r="CQ14" s="225"/>
      <c r="CR14" s="225"/>
      <c r="CS14" s="225"/>
      <c r="CT14" s="225"/>
      <c r="CU14" s="225"/>
      <c r="CV14" s="225"/>
      <c r="CW14" s="225"/>
      <c r="CX14" s="225"/>
      <c r="CY14" s="225"/>
      <c r="CZ14" s="225"/>
      <c r="DA14" s="225"/>
      <c r="DB14" s="225"/>
      <c r="DC14" s="225"/>
      <c r="DD14" s="225"/>
      <c r="DE14" s="225"/>
      <c r="DF14" s="225"/>
      <c r="DG14" s="225"/>
      <c r="DH14" s="225"/>
      <c r="DI14" s="225"/>
      <c r="DJ14" s="225"/>
      <c r="DK14" s="225"/>
      <c r="DL14" s="225"/>
      <c r="DM14" s="225"/>
      <c r="DN14" s="225"/>
      <c r="DO14" s="225"/>
      <c r="DP14" s="225"/>
      <c r="DQ14" s="225"/>
      <c r="DR14" s="225"/>
      <c r="DS14" s="225"/>
      <c r="DT14" s="225"/>
      <c r="DU14" s="225"/>
      <c r="DV14" s="225"/>
      <c r="DW14" s="225"/>
      <c r="DX14" s="225"/>
      <c r="DY14" s="225"/>
      <c r="DZ14" s="225"/>
      <c r="EA14" s="225"/>
      <c r="EB14" s="225"/>
      <c r="EC14" s="225"/>
      <c r="ED14" s="225"/>
      <c r="EE14" s="225"/>
      <c r="EF14" s="225"/>
      <c r="EG14" s="225"/>
      <c r="EH14" s="225"/>
      <c r="EI14" s="225"/>
      <c r="EJ14" s="225"/>
      <c r="EK14" s="225"/>
      <c r="EL14" s="225"/>
      <c r="EM14" s="225"/>
      <c r="EN14" s="225"/>
      <c r="EO14" s="225"/>
      <c r="EP14" s="225"/>
      <c r="EQ14" s="225"/>
      <c r="ER14" s="225"/>
      <c r="ES14" s="225"/>
      <c r="ET14" s="225"/>
      <c r="EU14" s="225"/>
      <c r="EV14" s="225"/>
      <c r="EW14" s="225"/>
      <c r="EX14" s="225"/>
      <c r="EY14" s="225"/>
      <c r="EZ14" s="225"/>
      <c r="FA14" s="225"/>
      <c r="FB14" s="225"/>
      <c r="FC14" s="225"/>
      <c r="FD14" s="225"/>
      <c r="FE14" s="225"/>
      <c r="FF14" s="225"/>
      <c r="FG14" s="225"/>
      <c r="FH14" s="225"/>
      <c r="FI14" s="225"/>
      <c r="FJ14" s="225"/>
      <c r="FK14" s="225"/>
      <c r="FL14" s="225"/>
      <c r="FM14" s="225"/>
      <c r="FN14" s="225"/>
      <c r="FO14" s="225"/>
      <c r="FP14" s="225"/>
      <c r="FQ14" s="225"/>
      <c r="FR14" s="225"/>
      <c r="FS14" s="225"/>
      <c r="FT14" s="225"/>
      <c r="FU14" s="225"/>
      <c r="FV14" s="225"/>
      <c r="FW14" s="225"/>
      <c r="FX14" s="225"/>
      <c r="FY14" s="225"/>
      <c r="FZ14" s="225"/>
      <c r="GA14" s="225"/>
      <c r="GB14" s="225"/>
      <c r="GC14" s="225"/>
      <c r="GD14" s="225"/>
      <c r="GE14" s="225"/>
      <c r="GF14" s="225"/>
      <c r="GG14" s="225"/>
      <c r="GH14" s="225"/>
      <c r="GI14" s="225"/>
      <c r="GJ14" s="225"/>
      <c r="GK14" s="225"/>
      <c r="GL14" s="225"/>
      <c r="GM14" s="225"/>
      <c r="GN14" s="225"/>
      <c r="GO14" s="225"/>
      <c r="GP14" s="225"/>
      <c r="GQ14" s="225"/>
      <c r="GR14" s="225"/>
      <c r="GS14" s="225"/>
      <c r="GT14" s="225"/>
      <c r="GU14" s="225"/>
      <c r="GV14" s="225"/>
      <c r="GW14" s="225"/>
      <c r="GX14" s="225"/>
      <c r="GY14" s="225"/>
      <c r="GZ14" s="225"/>
      <c r="HA14" s="225"/>
      <c r="HB14" s="225"/>
      <c r="HC14" s="225"/>
      <c r="HD14" s="225"/>
      <c r="HE14" s="225"/>
      <c r="HF14" s="225"/>
      <c r="HG14" s="225"/>
      <c r="HH14" s="225"/>
      <c r="HI14" s="225"/>
      <c r="HJ14" s="225"/>
      <c r="HK14" s="225"/>
      <c r="HL14" s="225"/>
      <c r="HM14" s="225"/>
      <c r="HN14" s="225"/>
      <c r="HO14" s="225"/>
      <c r="HP14" s="225"/>
      <c r="HQ14" s="225"/>
      <c r="HR14" s="225"/>
      <c r="HS14" s="225"/>
      <c r="HT14" s="225"/>
      <c r="HU14" s="225"/>
      <c r="HV14" s="225"/>
      <c r="HW14" s="225"/>
      <c r="HX14" s="225"/>
      <c r="HY14" s="225"/>
      <c r="HZ14" s="225"/>
      <c r="IA14" s="225"/>
      <c r="IB14" s="225"/>
      <c r="IC14" s="225"/>
      <c r="ID14" s="225"/>
      <c r="IE14" s="225"/>
      <c r="IF14" s="225"/>
      <c r="IG14" s="225"/>
      <c r="IH14" s="225"/>
    </row>
    <row r="15" spans="1:247" ht="15" customHeight="1" x14ac:dyDescent="0.25">
      <c r="A15" s="229"/>
      <c r="B15" s="232"/>
      <c r="C15" s="220"/>
      <c r="D15" s="220"/>
      <c r="E15" s="220"/>
      <c r="F15" s="233"/>
      <c r="G15" s="234"/>
      <c r="H15" s="235"/>
      <c r="I15" s="236"/>
      <c r="J15" s="237"/>
      <c r="K15" s="237"/>
      <c r="L15" s="193"/>
      <c r="M15" s="238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225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/>
      <c r="BJ15" s="225"/>
      <c r="BK15" s="225"/>
      <c r="BL15" s="225"/>
      <c r="BM15" s="225"/>
      <c r="BN15" s="225"/>
      <c r="BO15" s="225"/>
      <c r="BP15" s="225"/>
      <c r="BQ15" s="225"/>
      <c r="BR15" s="225"/>
      <c r="BS15" s="225"/>
      <c r="BT15" s="225"/>
      <c r="BU15" s="225"/>
      <c r="BV15" s="225"/>
      <c r="BW15" s="225"/>
      <c r="BX15" s="225"/>
      <c r="BY15" s="225"/>
      <c r="BZ15" s="225"/>
      <c r="CA15" s="225"/>
      <c r="CB15" s="225"/>
      <c r="CC15" s="225"/>
      <c r="CD15" s="225"/>
      <c r="CE15" s="225"/>
      <c r="CF15" s="225"/>
      <c r="CG15" s="225"/>
      <c r="CH15" s="225"/>
      <c r="CI15" s="225"/>
      <c r="CJ15" s="225"/>
      <c r="CK15" s="225"/>
      <c r="CL15" s="225"/>
      <c r="CM15" s="225"/>
      <c r="CN15" s="225"/>
      <c r="CO15" s="225"/>
      <c r="CP15" s="225"/>
      <c r="CQ15" s="225"/>
      <c r="CR15" s="225"/>
      <c r="CS15" s="225"/>
      <c r="CT15" s="225"/>
      <c r="CU15" s="225"/>
      <c r="CV15" s="225"/>
      <c r="CW15" s="225"/>
      <c r="CX15" s="225"/>
      <c r="CY15" s="225"/>
      <c r="CZ15" s="225"/>
      <c r="DA15" s="225"/>
      <c r="DB15" s="225"/>
      <c r="DC15" s="225"/>
      <c r="DD15" s="225"/>
      <c r="DE15" s="225"/>
      <c r="DF15" s="225"/>
      <c r="DG15" s="225"/>
      <c r="DH15" s="225"/>
      <c r="DI15" s="225"/>
      <c r="DJ15" s="225"/>
      <c r="DK15" s="225"/>
      <c r="DL15" s="225"/>
      <c r="DM15" s="225"/>
      <c r="DN15" s="225"/>
      <c r="DO15" s="225"/>
      <c r="DP15" s="225"/>
      <c r="DQ15" s="225"/>
      <c r="DR15" s="225"/>
      <c r="DS15" s="225"/>
      <c r="DT15" s="225"/>
      <c r="DU15" s="225"/>
      <c r="DV15" s="225"/>
      <c r="DW15" s="225"/>
      <c r="DX15" s="225"/>
      <c r="DY15" s="225"/>
      <c r="DZ15" s="225"/>
      <c r="EA15" s="225"/>
      <c r="EB15" s="225"/>
      <c r="EC15" s="225"/>
      <c r="ED15" s="225"/>
      <c r="EE15" s="225"/>
      <c r="EF15" s="225"/>
      <c r="EG15" s="225"/>
      <c r="EH15" s="225"/>
      <c r="EI15" s="225"/>
      <c r="EJ15" s="225"/>
      <c r="EK15" s="225"/>
      <c r="EL15" s="225"/>
      <c r="EM15" s="225"/>
      <c r="EN15" s="225"/>
      <c r="EO15" s="225"/>
      <c r="EP15" s="225"/>
      <c r="EQ15" s="225"/>
      <c r="ER15" s="225"/>
      <c r="ES15" s="225"/>
      <c r="ET15" s="225"/>
      <c r="EU15" s="225"/>
      <c r="EV15" s="225"/>
      <c r="EW15" s="225"/>
      <c r="EX15" s="225"/>
      <c r="EY15" s="225"/>
      <c r="EZ15" s="225"/>
      <c r="FA15" s="225"/>
      <c r="FB15" s="225"/>
      <c r="FC15" s="225"/>
      <c r="FD15" s="225"/>
      <c r="FE15" s="225"/>
      <c r="FF15" s="225"/>
      <c r="FG15" s="225"/>
      <c r="FH15" s="225"/>
      <c r="FI15" s="225"/>
      <c r="FJ15" s="225"/>
      <c r="FK15" s="225"/>
      <c r="FL15" s="225"/>
      <c r="FM15" s="225"/>
      <c r="FN15" s="225"/>
      <c r="FO15" s="225"/>
      <c r="FP15" s="225"/>
      <c r="FQ15" s="225"/>
      <c r="FR15" s="225"/>
      <c r="FS15" s="225"/>
      <c r="FT15" s="225"/>
      <c r="FU15" s="225"/>
      <c r="FV15" s="225"/>
      <c r="FW15" s="225"/>
      <c r="FX15" s="225"/>
      <c r="FY15" s="225"/>
      <c r="FZ15" s="225"/>
      <c r="GA15" s="225"/>
      <c r="GB15" s="225"/>
      <c r="GC15" s="225"/>
      <c r="GD15" s="225"/>
      <c r="GE15" s="225"/>
      <c r="GF15" s="225"/>
      <c r="GG15" s="225"/>
      <c r="GH15" s="225"/>
      <c r="GI15" s="225"/>
      <c r="GJ15" s="225"/>
      <c r="GK15" s="225"/>
      <c r="GL15" s="225"/>
      <c r="GM15" s="225"/>
      <c r="GN15" s="225"/>
      <c r="GO15" s="225"/>
      <c r="GP15" s="225"/>
      <c r="GQ15" s="225"/>
      <c r="GR15" s="225"/>
      <c r="GS15" s="225"/>
      <c r="GT15" s="225"/>
      <c r="GU15" s="225"/>
      <c r="GV15" s="225"/>
      <c r="GW15" s="225"/>
      <c r="GX15" s="225"/>
      <c r="GY15" s="225"/>
      <c r="GZ15" s="225"/>
      <c r="HA15" s="225"/>
      <c r="HB15" s="225"/>
      <c r="HC15" s="225"/>
      <c r="HD15" s="225"/>
      <c r="HE15" s="225"/>
      <c r="HF15" s="225"/>
      <c r="HG15" s="225"/>
      <c r="HH15" s="225"/>
      <c r="HI15" s="225"/>
      <c r="HJ15" s="225"/>
      <c r="HK15" s="225"/>
      <c r="HL15" s="225"/>
      <c r="HM15" s="225"/>
      <c r="HN15" s="225"/>
      <c r="HO15" s="225"/>
      <c r="HP15" s="225"/>
      <c r="HQ15" s="225"/>
      <c r="HR15" s="225"/>
      <c r="HS15" s="225"/>
      <c r="HT15" s="225"/>
      <c r="HU15" s="225"/>
      <c r="HV15" s="225"/>
      <c r="HW15" s="225"/>
      <c r="HX15" s="225"/>
      <c r="HY15" s="225"/>
      <c r="HZ15" s="225"/>
      <c r="IA15" s="225"/>
      <c r="IB15" s="225"/>
      <c r="IC15" s="225"/>
      <c r="ID15" s="225"/>
      <c r="IE15" s="225"/>
      <c r="IF15" s="225"/>
      <c r="IG15" s="225"/>
      <c r="IH15" s="225"/>
    </row>
    <row r="16" spans="1:247" ht="15" customHeight="1" x14ac:dyDescent="0.25">
      <c r="A16" s="229"/>
      <c r="B16" s="232"/>
      <c r="C16" s="220"/>
      <c r="D16" s="220"/>
      <c r="E16" s="220"/>
      <c r="F16" s="233"/>
      <c r="G16" s="234"/>
      <c r="H16" s="235"/>
      <c r="I16" s="236"/>
      <c r="J16" s="237"/>
      <c r="K16" s="237"/>
      <c r="L16" s="193"/>
      <c r="M16" s="238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25"/>
      <c r="AD16" s="225"/>
      <c r="AE16" s="225"/>
      <c r="AF16" s="225"/>
      <c r="AG16" s="225"/>
      <c r="AH16" s="225"/>
      <c r="AI16" s="225"/>
      <c r="AJ16" s="225"/>
      <c r="AK16" s="225"/>
      <c r="AL16" s="225"/>
      <c r="AM16" s="225"/>
      <c r="AN16" s="225"/>
      <c r="AO16" s="225"/>
      <c r="AP16" s="225"/>
      <c r="AQ16" s="225"/>
      <c r="AR16" s="225"/>
      <c r="AS16" s="225"/>
      <c r="AT16" s="225"/>
      <c r="AU16" s="225"/>
      <c r="AV16" s="225"/>
      <c r="AW16" s="225"/>
      <c r="AX16" s="225"/>
      <c r="AY16" s="225"/>
      <c r="AZ16" s="225"/>
      <c r="BA16" s="225"/>
      <c r="BB16" s="225"/>
      <c r="BC16" s="225"/>
      <c r="BD16" s="225"/>
      <c r="BE16" s="225"/>
      <c r="BF16" s="225"/>
      <c r="BG16" s="225"/>
      <c r="BH16" s="225"/>
      <c r="BI16" s="225"/>
      <c r="BJ16" s="225"/>
      <c r="BK16" s="225"/>
      <c r="BL16" s="225"/>
      <c r="BM16" s="225"/>
      <c r="BN16" s="225"/>
      <c r="BO16" s="225"/>
      <c r="BP16" s="225"/>
      <c r="BQ16" s="225"/>
      <c r="BR16" s="225"/>
      <c r="BS16" s="225"/>
      <c r="BT16" s="225"/>
      <c r="BU16" s="225"/>
      <c r="BV16" s="225"/>
      <c r="BW16" s="225"/>
      <c r="BX16" s="225"/>
      <c r="BY16" s="225"/>
      <c r="BZ16" s="225"/>
      <c r="CA16" s="225"/>
      <c r="CB16" s="225"/>
      <c r="CC16" s="225"/>
      <c r="CD16" s="225"/>
      <c r="CE16" s="225"/>
      <c r="CF16" s="225"/>
      <c r="CG16" s="225"/>
      <c r="CH16" s="225"/>
      <c r="CI16" s="225"/>
      <c r="CJ16" s="225"/>
      <c r="CK16" s="225"/>
      <c r="CL16" s="225"/>
      <c r="CM16" s="225"/>
      <c r="CN16" s="225"/>
      <c r="CO16" s="225"/>
      <c r="CP16" s="225"/>
      <c r="CQ16" s="225"/>
      <c r="CR16" s="225"/>
      <c r="CS16" s="225"/>
      <c r="CT16" s="225"/>
      <c r="CU16" s="225"/>
      <c r="CV16" s="225"/>
      <c r="CW16" s="225"/>
      <c r="CX16" s="225"/>
      <c r="CY16" s="225"/>
      <c r="CZ16" s="225"/>
      <c r="DA16" s="225"/>
      <c r="DB16" s="225"/>
      <c r="DC16" s="225"/>
      <c r="DD16" s="225"/>
      <c r="DE16" s="225"/>
      <c r="DF16" s="225"/>
      <c r="DG16" s="225"/>
      <c r="DH16" s="225"/>
      <c r="DI16" s="225"/>
      <c r="DJ16" s="225"/>
      <c r="DK16" s="225"/>
      <c r="DL16" s="225"/>
      <c r="DM16" s="225"/>
      <c r="DN16" s="225"/>
      <c r="DO16" s="225"/>
      <c r="DP16" s="225"/>
      <c r="DQ16" s="225"/>
      <c r="DR16" s="225"/>
      <c r="DS16" s="225"/>
      <c r="DT16" s="225"/>
      <c r="DU16" s="225"/>
      <c r="DV16" s="225"/>
      <c r="DW16" s="225"/>
      <c r="DX16" s="225"/>
      <c r="DY16" s="225"/>
      <c r="DZ16" s="225"/>
      <c r="EA16" s="225"/>
      <c r="EB16" s="225"/>
      <c r="EC16" s="225"/>
      <c r="ED16" s="225"/>
      <c r="EE16" s="225"/>
      <c r="EF16" s="225"/>
      <c r="EG16" s="225"/>
      <c r="EH16" s="225"/>
      <c r="EI16" s="225"/>
      <c r="EJ16" s="225"/>
      <c r="EK16" s="225"/>
      <c r="EL16" s="225"/>
      <c r="EM16" s="225"/>
      <c r="EN16" s="225"/>
      <c r="EO16" s="225"/>
      <c r="EP16" s="225"/>
      <c r="EQ16" s="225"/>
      <c r="ER16" s="225"/>
      <c r="ES16" s="225"/>
      <c r="ET16" s="225"/>
      <c r="EU16" s="225"/>
      <c r="EV16" s="225"/>
      <c r="EW16" s="225"/>
      <c r="EX16" s="225"/>
      <c r="EY16" s="225"/>
      <c r="EZ16" s="225"/>
      <c r="FA16" s="225"/>
      <c r="FB16" s="225"/>
      <c r="FC16" s="225"/>
      <c r="FD16" s="225"/>
      <c r="FE16" s="225"/>
      <c r="FF16" s="225"/>
      <c r="FG16" s="225"/>
      <c r="FH16" s="225"/>
      <c r="FI16" s="225"/>
      <c r="FJ16" s="225"/>
      <c r="FK16" s="225"/>
      <c r="FL16" s="225"/>
      <c r="FM16" s="225"/>
      <c r="FN16" s="225"/>
      <c r="FO16" s="225"/>
      <c r="FP16" s="225"/>
      <c r="FQ16" s="225"/>
      <c r="FR16" s="225"/>
      <c r="FS16" s="225"/>
      <c r="FT16" s="225"/>
      <c r="FU16" s="225"/>
      <c r="FV16" s="225"/>
      <c r="FW16" s="225"/>
      <c r="FX16" s="225"/>
      <c r="FY16" s="225"/>
      <c r="FZ16" s="225"/>
      <c r="GA16" s="225"/>
      <c r="GB16" s="225"/>
      <c r="GC16" s="225"/>
      <c r="GD16" s="225"/>
      <c r="GE16" s="225"/>
      <c r="GF16" s="225"/>
      <c r="GG16" s="225"/>
      <c r="GH16" s="225"/>
      <c r="GI16" s="225"/>
      <c r="GJ16" s="225"/>
      <c r="GK16" s="225"/>
      <c r="GL16" s="225"/>
      <c r="GM16" s="225"/>
      <c r="GN16" s="225"/>
      <c r="GO16" s="225"/>
      <c r="GP16" s="225"/>
      <c r="GQ16" s="225"/>
      <c r="GR16" s="225"/>
      <c r="GS16" s="225"/>
      <c r="GT16" s="225"/>
      <c r="GU16" s="225"/>
      <c r="GV16" s="225"/>
      <c r="GW16" s="225"/>
      <c r="GX16" s="225"/>
      <c r="GY16" s="225"/>
      <c r="GZ16" s="225"/>
      <c r="HA16" s="225"/>
      <c r="HB16" s="225"/>
      <c r="HC16" s="225"/>
      <c r="HD16" s="225"/>
      <c r="HE16" s="225"/>
      <c r="HF16" s="225"/>
      <c r="HG16" s="225"/>
      <c r="HH16" s="225"/>
      <c r="HI16" s="225"/>
      <c r="HJ16" s="225"/>
      <c r="HK16" s="225"/>
      <c r="HL16" s="225"/>
      <c r="HM16" s="225"/>
      <c r="HN16" s="225"/>
      <c r="HO16" s="225"/>
      <c r="HP16" s="225"/>
      <c r="HQ16" s="225"/>
      <c r="HR16" s="225"/>
      <c r="HS16" s="225"/>
      <c r="HT16" s="225"/>
      <c r="HU16" s="225"/>
      <c r="HV16" s="225"/>
      <c r="HW16" s="225"/>
      <c r="HX16" s="225"/>
      <c r="HY16" s="225"/>
      <c r="HZ16" s="225"/>
      <c r="IA16" s="225"/>
      <c r="IB16" s="225"/>
      <c r="IC16" s="225"/>
      <c r="ID16" s="225"/>
      <c r="IE16" s="225"/>
      <c r="IF16" s="225"/>
      <c r="IG16" s="225"/>
      <c r="IH16" s="225"/>
    </row>
    <row r="17" spans="1:242" ht="15" customHeight="1" x14ac:dyDescent="0.25">
      <c r="A17" s="229"/>
      <c r="B17" s="239"/>
      <c r="C17" s="240"/>
      <c r="D17" s="240"/>
      <c r="E17" s="240"/>
      <c r="F17" s="241"/>
      <c r="G17" s="242"/>
      <c r="H17" s="91"/>
      <c r="I17" s="243"/>
      <c r="J17" s="88"/>
      <c r="K17" s="88"/>
      <c r="L17" s="192"/>
      <c r="M17" s="244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  <c r="AF17" s="225"/>
      <c r="AG17" s="225"/>
      <c r="AH17" s="225"/>
      <c r="AI17" s="225"/>
      <c r="AJ17" s="225"/>
      <c r="AK17" s="225"/>
      <c r="AL17" s="225"/>
      <c r="AM17" s="225"/>
      <c r="AN17" s="225"/>
      <c r="AO17" s="225"/>
      <c r="AP17" s="225"/>
      <c r="AQ17" s="225"/>
      <c r="AR17" s="225"/>
      <c r="AS17" s="225"/>
      <c r="AT17" s="225"/>
      <c r="AU17" s="225"/>
      <c r="AV17" s="225"/>
      <c r="AW17" s="225"/>
      <c r="AX17" s="225"/>
      <c r="AY17" s="225"/>
      <c r="AZ17" s="225"/>
      <c r="BA17" s="225"/>
      <c r="BB17" s="225"/>
      <c r="BC17" s="225"/>
      <c r="BD17" s="225"/>
      <c r="BE17" s="225"/>
      <c r="BF17" s="225"/>
      <c r="BG17" s="225"/>
      <c r="BH17" s="225"/>
      <c r="BI17" s="225"/>
      <c r="BJ17" s="225"/>
      <c r="BK17" s="225"/>
      <c r="BL17" s="225"/>
      <c r="BM17" s="225"/>
      <c r="BN17" s="225"/>
      <c r="BO17" s="225"/>
      <c r="BP17" s="225"/>
      <c r="BQ17" s="225"/>
      <c r="BR17" s="225"/>
      <c r="BS17" s="225"/>
      <c r="BT17" s="225"/>
      <c r="BU17" s="225"/>
      <c r="BV17" s="225"/>
      <c r="BW17" s="225"/>
      <c r="BX17" s="225"/>
      <c r="BY17" s="225"/>
      <c r="BZ17" s="225"/>
      <c r="CA17" s="225"/>
      <c r="CB17" s="225"/>
      <c r="CC17" s="225"/>
      <c r="CD17" s="225"/>
      <c r="CE17" s="225"/>
      <c r="CF17" s="225"/>
      <c r="CG17" s="225"/>
      <c r="CH17" s="225"/>
      <c r="CI17" s="225"/>
      <c r="CJ17" s="225"/>
      <c r="CK17" s="225"/>
      <c r="CL17" s="225"/>
      <c r="CM17" s="225"/>
      <c r="CN17" s="225"/>
      <c r="CO17" s="225"/>
      <c r="CP17" s="225"/>
      <c r="CQ17" s="225"/>
      <c r="CR17" s="225"/>
      <c r="CS17" s="225"/>
      <c r="CT17" s="225"/>
      <c r="CU17" s="225"/>
      <c r="CV17" s="225"/>
      <c r="CW17" s="225"/>
      <c r="CX17" s="225"/>
      <c r="CY17" s="225"/>
      <c r="CZ17" s="225"/>
      <c r="DA17" s="225"/>
      <c r="DB17" s="225"/>
      <c r="DC17" s="225"/>
      <c r="DD17" s="225"/>
      <c r="DE17" s="225"/>
      <c r="DF17" s="225"/>
      <c r="DG17" s="225"/>
      <c r="DH17" s="225"/>
      <c r="DI17" s="225"/>
      <c r="DJ17" s="225"/>
      <c r="DK17" s="225"/>
      <c r="DL17" s="225"/>
      <c r="DM17" s="225"/>
      <c r="DN17" s="225"/>
      <c r="DO17" s="225"/>
      <c r="DP17" s="225"/>
      <c r="DQ17" s="225"/>
      <c r="DR17" s="225"/>
      <c r="DS17" s="225"/>
      <c r="DT17" s="225"/>
      <c r="DU17" s="225"/>
      <c r="DV17" s="225"/>
      <c r="DW17" s="225"/>
      <c r="DX17" s="225"/>
      <c r="DY17" s="225"/>
      <c r="DZ17" s="225"/>
      <c r="EA17" s="225"/>
      <c r="EB17" s="225"/>
      <c r="EC17" s="225"/>
      <c r="ED17" s="225"/>
      <c r="EE17" s="225"/>
      <c r="EF17" s="225"/>
      <c r="EG17" s="225"/>
      <c r="EH17" s="225"/>
      <c r="EI17" s="225"/>
      <c r="EJ17" s="225"/>
      <c r="EK17" s="225"/>
      <c r="EL17" s="225"/>
      <c r="EM17" s="225"/>
      <c r="EN17" s="225"/>
      <c r="EO17" s="225"/>
      <c r="EP17" s="225"/>
      <c r="EQ17" s="225"/>
      <c r="ER17" s="225"/>
      <c r="ES17" s="225"/>
      <c r="ET17" s="225"/>
      <c r="EU17" s="225"/>
      <c r="EV17" s="225"/>
      <c r="EW17" s="225"/>
      <c r="EX17" s="225"/>
      <c r="EY17" s="225"/>
      <c r="EZ17" s="225"/>
      <c r="FA17" s="225"/>
      <c r="FB17" s="225"/>
      <c r="FC17" s="225"/>
      <c r="FD17" s="225"/>
      <c r="FE17" s="225"/>
      <c r="FF17" s="225"/>
      <c r="FG17" s="225"/>
      <c r="FH17" s="225"/>
      <c r="FI17" s="225"/>
      <c r="FJ17" s="225"/>
      <c r="FK17" s="225"/>
      <c r="FL17" s="225"/>
      <c r="FM17" s="225"/>
      <c r="FN17" s="225"/>
      <c r="FO17" s="225"/>
      <c r="FP17" s="225"/>
      <c r="FQ17" s="225"/>
      <c r="FR17" s="225"/>
      <c r="FS17" s="225"/>
      <c r="FT17" s="225"/>
      <c r="FU17" s="225"/>
      <c r="FV17" s="225"/>
      <c r="FW17" s="225"/>
      <c r="FX17" s="225"/>
      <c r="FY17" s="225"/>
      <c r="FZ17" s="225"/>
      <c r="GA17" s="225"/>
      <c r="GB17" s="225"/>
      <c r="GC17" s="225"/>
      <c r="GD17" s="225"/>
      <c r="GE17" s="225"/>
      <c r="GF17" s="225"/>
      <c r="GG17" s="225"/>
      <c r="GH17" s="225"/>
      <c r="GI17" s="225"/>
      <c r="GJ17" s="225"/>
      <c r="GK17" s="225"/>
      <c r="GL17" s="225"/>
      <c r="GM17" s="225"/>
      <c r="GN17" s="225"/>
      <c r="GO17" s="225"/>
      <c r="GP17" s="225"/>
      <c r="GQ17" s="225"/>
      <c r="GR17" s="225"/>
      <c r="GS17" s="225"/>
      <c r="GT17" s="225"/>
      <c r="GU17" s="225"/>
      <c r="GV17" s="225"/>
      <c r="GW17" s="225"/>
      <c r="GX17" s="225"/>
      <c r="GY17" s="225"/>
      <c r="GZ17" s="225"/>
      <c r="HA17" s="225"/>
      <c r="HB17" s="225"/>
      <c r="HC17" s="225"/>
      <c r="HD17" s="225"/>
      <c r="HE17" s="225"/>
      <c r="HF17" s="225"/>
      <c r="HG17" s="225"/>
      <c r="HH17" s="225"/>
      <c r="HI17" s="225"/>
      <c r="HJ17" s="225"/>
      <c r="HK17" s="225"/>
      <c r="HL17" s="225"/>
      <c r="HM17" s="225"/>
      <c r="HN17" s="225"/>
      <c r="HO17" s="225"/>
      <c r="HP17" s="225"/>
      <c r="HQ17" s="225"/>
      <c r="HR17" s="225"/>
      <c r="HS17" s="225"/>
      <c r="HT17" s="225"/>
      <c r="HU17" s="225"/>
      <c r="HV17" s="225"/>
      <c r="HW17" s="225"/>
      <c r="HX17" s="225"/>
      <c r="HY17" s="225"/>
      <c r="HZ17" s="225"/>
      <c r="IA17" s="225"/>
      <c r="IB17" s="225"/>
      <c r="IC17" s="225"/>
      <c r="ID17" s="225"/>
      <c r="IE17" s="225"/>
      <c r="IF17" s="225"/>
      <c r="IG17" s="225"/>
      <c r="IH17" s="225"/>
    </row>
    <row r="18" spans="1:242" x14ac:dyDescent="0.25">
      <c r="B18" s="92" t="s">
        <v>182</v>
      </c>
      <c r="C18" s="245"/>
      <c r="D18" s="41">
        <v>0</v>
      </c>
      <c r="E18" s="48"/>
      <c r="F18" s="48"/>
      <c r="G18" s="48"/>
      <c r="H18" s="48"/>
      <c r="L18" s="125" t="s">
        <v>183</v>
      </c>
      <c r="M18" s="198">
        <v>0</v>
      </c>
    </row>
    <row r="19" spans="1:242" x14ac:dyDescent="0.25">
      <c r="B19" s="246"/>
      <c r="C19" s="48"/>
      <c r="D19" s="48"/>
      <c r="E19" s="48"/>
      <c r="F19" s="48"/>
      <c r="G19" s="48"/>
      <c r="H19" s="48"/>
      <c r="I19" s="245"/>
      <c r="J19" s="48"/>
      <c r="K19" s="48"/>
      <c r="L19" s="48"/>
      <c r="M19" s="49"/>
    </row>
    <row r="20" spans="1:242" x14ac:dyDescent="0.25">
      <c r="B20" s="246"/>
      <c r="C20" s="48"/>
      <c r="D20" s="48"/>
      <c r="E20" s="48"/>
      <c r="F20" s="48"/>
      <c r="G20" s="48"/>
      <c r="H20" s="48"/>
      <c r="I20" s="245"/>
      <c r="J20" s="48"/>
      <c r="K20" s="48"/>
      <c r="L20" s="48"/>
      <c r="M20" s="49"/>
    </row>
    <row r="21" spans="1:242" x14ac:dyDescent="0.25">
      <c r="B21" s="45"/>
      <c r="C21" s="46"/>
      <c r="E21" s="46"/>
      <c r="F21" s="46"/>
      <c r="G21" s="46"/>
      <c r="H21" s="46"/>
      <c r="J21" s="39" t="s">
        <v>184</v>
      </c>
      <c r="L21" s="247">
        <v>0</v>
      </c>
      <c r="M21" s="49"/>
    </row>
    <row r="22" spans="1:242" x14ac:dyDescent="0.25">
      <c r="B22" s="50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3"/>
    </row>
    <row r="23" spans="1:242" x14ac:dyDescent="0.25">
      <c r="B23" s="54" t="s">
        <v>161</v>
      </c>
      <c r="C23" s="56"/>
      <c r="D23" s="56"/>
      <c r="E23" s="200"/>
      <c r="F23" s="56"/>
      <c r="G23" s="56"/>
      <c r="H23" s="56"/>
      <c r="I23" s="56"/>
      <c r="J23" s="56"/>
      <c r="K23" s="56"/>
      <c r="L23" s="56"/>
      <c r="M23" s="56"/>
    </row>
    <row r="24" spans="1:242" x14ac:dyDescent="0.25"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</row>
    <row r="25" spans="1:242" x14ac:dyDescent="0.25">
      <c r="B25" s="11"/>
      <c r="C25" s="12"/>
      <c r="D25" s="13"/>
    </row>
    <row r="26" spans="1:242" x14ac:dyDescent="0.25">
      <c r="B26" s="438" t="str">
        <f>'Caratula Resumen'!B46:E46</f>
        <v>Héctor Alejandro González López</v>
      </c>
      <c r="C26" s="439"/>
      <c r="D26" s="440"/>
    </row>
    <row r="27" spans="1:242" x14ac:dyDescent="0.25">
      <c r="B27" s="441" t="s">
        <v>42</v>
      </c>
      <c r="C27" s="442"/>
      <c r="D27" s="443"/>
    </row>
    <row r="28" spans="1:242" x14ac:dyDescent="0.25">
      <c r="B28" s="14"/>
      <c r="C28" s="365"/>
      <c r="D28" s="16"/>
    </row>
    <row r="29" spans="1:242" x14ac:dyDescent="0.25">
      <c r="B29" s="438" t="str">
        <f>'Caratula Resumen'!B49:E49</f>
        <v>Unidad de Enlace PEF / CONAC</v>
      </c>
      <c r="C29" s="439"/>
      <c r="D29" s="440"/>
    </row>
    <row r="30" spans="1:242" x14ac:dyDescent="0.25">
      <c r="B30" s="441" t="s">
        <v>43</v>
      </c>
      <c r="C30" s="442"/>
      <c r="D30" s="443"/>
    </row>
    <row r="31" spans="1:242" x14ac:dyDescent="0.25">
      <c r="B31" s="14"/>
      <c r="C31" s="365"/>
      <c r="D31" s="16"/>
    </row>
    <row r="32" spans="1:242" x14ac:dyDescent="0.25">
      <c r="B32" s="438"/>
      <c r="C32" s="439"/>
      <c r="D32" s="440"/>
    </row>
    <row r="33" spans="2:4" x14ac:dyDescent="0.25">
      <c r="B33" s="441" t="s">
        <v>44</v>
      </c>
      <c r="C33" s="442"/>
      <c r="D33" s="443"/>
    </row>
    <row r="34" spans="2:4" x14ac:dyDescent="0.25">
      <c r="B34" s="14"/>
      <c r="C34" s="365"/>
      <c r="D34" s="16"/>
    </row>
    <row r="35" spans="2:4" x14ac:dyDescent="0.25">
      <c r="B35" s="444">
        <f>'Caratula Resumen'!B55:E55</f>
        <v>44111</v>
      </c>
      <c r="C35" s="460"/>
      <c r="D35" s="461"/>
    </row>
    <row r="36" spans="2:4" x14ac:dyDescent="0.25">
      <c r="B36" s="441" t="s">
        <v>45</v>
      </c>
      <c r="C36" s="442"/>
      <c r="D36" s="443"/>
    </row>
    <row r="37" spans="2:4" x14ac:dyDescent="0.25">
      <c r="B37" s="386"/>
      <c r="C37" s="387"/>
      <c r="D37" s="388"/>
    </row>
  </sheetData>
  <mergeCells count="19">
    <mergeCell ref="B33:D33"/>
    <mergeCell ref="B35:D35"/>
    <mergeCell ref="B36:D36"/>
    <mergeCell ref="B26:D26"/>
    <mergeCell ref="B27:D27"/>
    <mergeCell ref="B29:D29"/>
    <mergeCell ref="B30:D30"/>
    <mergeCell ref="B32:D32"/>
    <mergeCell ref="H11:I11"/>
    <mergeCell ref="J11:K11"/>
    <mergeCell ref="L11:L12"/>
    <mergeCell ref="M11:M12"/>
    <mergeCell ref="B8:J8"/>
    <mergeCell ref="B11:B12"/>
    <mergeCell ref="C11:C12"/>
    <mergeCell ref="D11:D12"/>
    <mergeCell ref="E11:E12"/>
    <mergeCell ref="F11:F12"/>
    <mergeCell ref="G11:G12"/>
  </mergeCells>
  <dataValidations count="1">
    <dataValidation allowBlank="1" showInputMessage="1" showErrorMessage="1" sqref="L8 B8" xr:uid="{00000000-0002-0000-0900-000000000000}"/>
  </dataValidations>
  <pageMargins left="0.23622047244094491" right="0.62992125984251968" top="0.74803149606299213" bottom="0.74803149606299213" header="0.31496062992125984" footer="0.31496062992125984"/>
  <pageSetup paperSize="9" scale="48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1:S55"/>
  <sheetViews>
    <sheetView showGridLines="0" topLeftCell="A43" zoomScaleNormal="100" workbookViewId="0">
      <selection activeCell="B50" sqref="B50:E50"/>
    </sheetView>
  </sheetViews>
  <sheetFormatPr baseColWidth="10" defaultRowHeight="15" x14ac:dyDescent="0.25"/>
  <cols>
    <col min="1" max="1" width="3.7109375" customWidth="1"/>
    <col min="2" max="2" width="11.28515625" customWidth="1"/>
    <col min="3" max="3" width="12.140625" customWidth="1"/>
    <col min="4" max="4" width="11.5703125" customWidth="1"/>
    <col min="5" max="5" width="32.140625" customWidth="1"/>
    <col min="6" max="6" width="19.140625" customWidth="1"/>
    <col min="7" max="7" width="14.7109375" customWidth="1"/>
    <col min="8" max="9" width="10.42578125" customWidth="1"/>
    <col min="10" max="10" width="29.42578125" customWidth="1"/>
    <col min="11" max="13" width="12.85546875" customWidth="1"/>
    <col min="14" max="16" width="20.7109375" customWidth="1"/>
    <col min="17" max="18" width="14.140625" customWidth="1"/>
    <col min="19" max="19" width="20.7109375" customWidth="1"/>
    <col min="255" max="255" width="3.71093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8.75" x14ac:dyDescent="0.3">
      <c r="B7" s="62" t="s">
        <v>185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380"/>
      <c r="Q7" s="381" t="s">
        <v>186</v>
      </c>
      <c r="R7" s="503" t="str">
        <f>'Caratula Resumen'!D16</f>
        <v xml:space="preserve"> ZACATECAS </v>
      </c>
      <c r="S7" s="504"/>
    </row>
    <row r="8" spans="2:19" ht="18.75" x14ac:dyDescent="0.3">
      <c r="B8" s="462" t="s">
        <v>280</v>
      </c>
      <c r="C8" s="463"/>
      <c r="D8" s="463"/>
      <c r="E8" s="463"/>
      <c r="F8" s="463"/>
      <c r="G8" s="463"/>
      <c r="H8" s="463"/>
      <c r="I8" s="463"/>
      <c r="J8" s="463"/>
      <c r="K8" s="66"/>
      <c r="L8" s="66"/>
      <c r="M8" s="66"/>
      <c r="N8" s="66"/>
      <c r="O8" s="66"/>
      <c r="P8" s="66"/>
      <c r="Q8" s="66"/>
      <c r="R8" s="379"/>
      <c r="S8" s="378" t="s">
        <v>1208</v>
      </c>
    </row>
    <row r="9" spans="2:19" x14ac:dyDescent="0.25">
      <c r="B9" s="68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70"/>
    </row>
    <row r="10" spans="2:19" ht="5.0999999999999996" customHeight="1" x14ac:dyDescent="0.25"/>
    <row r="11" spans="2:19" ht="22.5" customHeight="1" x14ac:dyDescent="0.25">
      <c r="B11" s="505" t="s">
        <v>187</v>
      </c>
      <c r="C11" s="505" t="s">
        <v>188</v>
      </c>
      <c r="D11" s="505" t="s">
        <v>189</v>
      </c>
      <c r="E11" s="505" t="s">
        <v>190</v>
      </c>
      <c r="F11" s="502" t="s">
        <v>191</v>
      </c>
      <c r="G11" s="502" t="s">
        <v>63</v>
      </c>
      <c r="H11" s="506" t="s">
        <v>192</v>
      </c>
      <c r="I11" s="506"/>
      <c r="J11" s="506"/>
      <c r="K11" s="502" t="s">
        <v>157</v>
      </c>
      <c r="L11" s="502" t="s">
        <v>193</v>
      </c>
      <c r="M11" s="502" t="s">
        <v>194</v>
      </c>
      <c r="N11" s="502" t="s">
        <v>195</v>
      </c>
      <c r="O11" s="502" t="s">
        <v>196</v>
      </c>
      <c r="P11" s="502" t="s">
        <v>197</v>
      </c>
      <c r="Q11" s="502" t="s">
        <v>198</v>
      </c>
      <c r="R11" s="502" t="s">
        <v>199</v>
      </c>
      <c r="S11" s="502" t="s">
        <v>200</v>
      </c>
    </row>
    <row r="12" spans="2:19" ht="62.25" customHeight="1" x14ac:dyDescent="0.25">
      <c r="B12" s="505"/>
      <c r="C12" s="505"/>
      <c r="D12" s="505"/>
      <c r="E12" s="505"/>
      <c r="F12" s="502"/>
      <c r="G12" s="502"/>
      <c r="H12" s="248" t="s">
        <v>144</v>
      </c>
      <c r="I12" s="248" t="s">
        <v>201</v>
      </c>
      <c r="J12" s="249" t="s">
        <v>202</v>
      </c>
      <c r="K12" s="502"/>
      <c r="L12" s="502"/>
      <c r="M12" s="502"/>
      <c r="N12" s="502"/>
      <c r="O12" s="502"/>
      <c r="P12" s="502"/>
      <c r="Q12" s="502"/>
      <c r="R12" s="502"/>
      <c r="S12" s="502"/>
    </row>
    <row r="13" spans="2:19" ht="5.0999999999999996" customHeight="1" x14ac:dyDescent="0.25"/>
    <row r="14" spans="2:19" ht="31.5" hidden="1" x14ac:dyDescent="0.25">
      <c r="B14" s="250" t="s">
        <v>187</v>
      </c>
      <c r="C14" s="250" t="s">
        <v>188</v>
      </c>
      <c r="D14" s="250" t="s">
        <v>189</v>
      </c>
      <c r="E14" s="250" t="s">
        <v>190</v>
      </c>
      <c r="F14" s="251" t="s">
        <v>191</v>
      </c>
      <c r="G14" s="251" t="s">
        <v>203</v>
      </c>
      <c r="H14" s="248" t="s">
        <v>144</v>
      </c>
      <c r="I14" s="248" t="s">
        <v>201</v>
      </c>
      <c r="J14" s="249" t="s">
        <v>202</v>
      </c>
      <c r="K14" s="251" t="s">
        <v>157</v>
      </c>
      <c r="L14" s="251" t="s">
        <v>193</v>
      </c>
      <c r="M14" s="251" t="s">
        <v>194</v>
      </c>
      <c r="N14" s="251" t="s">
        <v>195</v>
      </c>
      <c r="O14" s="251" t="s">
        <v>196</v>
      </c>
      <c r="P14" s="251" t="s">
        <v>197</v>
      </c>
      <c r="Q14" s="251" t="s">
        <v>198</v>
      </c>
      <c r="R14" s="251" t="s">
        <v>199</v>
      </c>
      <c r="S14" s="251" t="s">
        <v>200</v>
      </c>
    </row>
    <row r="15" spans="2:19" x14ac:dyDescent="0.25">
      <c r="B15" t="s">
        <v>844</v>
      </c>
      <c r="C15" t="s">
        <v>1046</v>
      </c>
      <c r="D15" t="s">
        <v>1047</v>
      </c>
      <c r="E15" t="s">
        <v>1048</v>
      </c>
      <c r="F15" t="s">
        <v>832</v>
      </c>
      <c r="G15" t="s">
        <v>837</v>
      </c>
      <c r="H15" t="s">
        <v>844</v>
      </c>
      <c r="I15" t="s">
        <v>841</v>
      </c>
      <c r="J15" t="s">
        <v>1049</v>
      </c>
      <c r="K15" t="s">
        <v>1034</v>
      </c>
      <c r="L15" t="s">
        <v>900</v>
      </c>
      <c r="M15" t="s">
        <v>840</v>
      </c>
      <c r="N15" t="s">
        <v>1050</v>
      </c>
      <c r="O15" s="258">
        <v>7776.83</v>
      </c>
      <c r="P15" s="364" t="s">
        <v>1032</v>
      </c>
      <c r="Q15" t="s">
        <v>984</v>
      </c>
      <c r="R15" t="s">
        <v>831</v>
      </c>
      <c r="S15" s="399">
        <v>31107.599999999999</v>
      </c>
    </row>
    <row r="16" spans="2:19" x14ac:dyDescent="0.25">
      <c r="B16" t="s">
        <v>844</v>
      </c>
      <c r="C16" t="s">
        <v>1046</v>
      </c>
      <c r="D16" t="s">
        <v>1047</v>
      </c>
      <c r="E16" t="s">
        <v>1048</v>
      </c>
      <c r="F16" t="s">
        <v>832</v>
      </c>
      <c r="G16" t="s">
        <v>837</v>
      </c>
      <c r="H16" t="s">
        <v>844</v>
      </c>
      <c r="I16" t="s">
        <v>887</v>
      </c>
      <c r="J16" t="s">
        <v>1051</v>
      </c>
      <c r="K16" t="s">
        <v>1034</v>
      </c>
      <c r="L16" t="s">
        <v>900</v>
      </c>
      <c r="M16" t="s">
        <v>1052</v>
      </c>
      <c r="N16" t="s">
        <v>1050</v>
      </c>
      <c r="O16" s="258">
        <v>8405.35</v>
      </c>
      <c r="P16" s="397" t="s">
        <v>1032</v>
      </c>
      <c r="Q16" t="s">
        <v>832</v>
      </c>
      <c r="R16" s="398" t="s">
        <v>831</v>
      </c>
      <c r="S16" s="400">
        <v>8405.4</v>
      </c>
    </row>
    <row r="17" spans="2:19" x14ac:dyDescent="0.25">
      <c r="B17" t="s">
        <v>844</v>
      </c>
      <c r="C17" t="s">
        <v>1046</v>
      </c>
      <c r="D17" t="s">
        <v>1047</v>
      </c>
      <c r="E17" t="s">
        <v>1048</v>
      </c>
      <c r="F17" t="s">
        <v>832</v>
      </c>
      <c r="G17" t="s">
        <v>837</v>
      </c>
      <c r="H17" t="s">
        <v>844</v>
      </c>
      <c r="I17" t="s">
        <v>1017</v>
      </c>
      <c r="J17" t="s">
        <v>1053</v>
      </c>
      <c r="K17" t="s">
        <v>1034</v>
      </c>
      <c r="L17" t="s">
        <v>832</v>
      </c>
      <c r="M17" t="s">
        <v>1054</v>
      </c>
      <c r="N17" t="s">
        <v>1050</v>
      </c>
      <c r="O17" s="258">
        <v>6117.66</v>
      </c>
      <c r="P17" s="397" t="s">
        <v>1032</v>
      </c>
      <c r="Q17" t="s">
        <v>844</v>
      </c>
      <c r="R17" s="398" t="s">
        <v>831</v>
      </c>
      <c r="S17" s="400">
        <v>12235.2</v>
      </c>
    </row>
    <row r="18" spans="2:19" x14ac:dyDescent="0.25">
      <c r="B18" t="s">
        <v>844</v>
      </c>
      <c r="C18" t="s">
        <v>1046</v>
      </c>
      <c r="D18" t="s">
        <v>1047</v>
      </c>
      <c r="E18" t="s">
        <v>1048</v>
      </c>
      <c r="F18" t="s">
        <v>832</v>
      </c>
      <c r="G18" t="s">
        <v>837</v>
      </c>
      <c r="H18" t="s">
        <v>844</v>
      </c>
      <c r="I18" t="s">
        <v>865</v>
      </c>
      <c r="J18" t="s">
        <v>1055</v>
      </c>
      <c r="K18" t="s">
        <v>1034</v>
      </c>
      <c r="L18" t="s">
        <v>900</v>
      </c>
      <c r="M18" t="s">
        <v>1056</v>
      </c>
      <c r="N18" t="s">
        <v>1050</v>
      </c>
      <c r="O18" s="258">
        <v>9044.7800000000007</v>
      </c>
      <c r="P18" s="397" t="s">
        <v>1032</v>
      </c>
      <c r="Q18" t="s">
        <v>832</v>
      </c>
      <c r="R18" s="398" t="s">
        <v>831</v>
      </c>
      <c r="S18" s="400">
        <v>9044.7000000000007</v>
      </c>
    </row>
    <row r="19" spans="2:19" x14ac:dyDescent="0.25">
      <c r="B19" t="s">
        <v>844</v>
      </c>
      <c r="C19" t="s">
        <v>1046</v>
      </c>
      <c r="D19" t="s">
        <v>1047</v>
      </c>
      <c r="E19" t="s">
        <v>1048</v>
      </c>
      <c r="F19" t="s">
        <v>832</v>
      </c>
      <c r="G19" t="s">
        <v>837</v>
      </c>
      <c r="H19" t="s">
        <v>832</v>
      </c>
      <c r="I19" t="s">
        <v>848</v>
      </c>
      <c r="J19" t="s">
        <v>1057</v>
      </c>
      <c r="K19" t="s">
        <v>1034</v>
      </c>
      <c r="L19" t="s">
        <v>900</v>
      </c>
      <c r="M19" t="s">
        <v>1058</v>
      </c>
      <c r="N19" t="s">
        <v>1050</v>
      </c>
      <c r="O19" s="258">
        <v>8089.36</v>
      </c>
      <c r="P19" s="397" t="s">
        <v>1032</v>
      </c>
      <c r="Q19" t="s">
        <v>900</v>
      </c>
      <c r="R19" s="398" t="s">
        <v>831</v>
      </c>
      <c r="S19" s="400">
        <v>24268.5</v>
      </c>
    </row>
    <row r="20" spans="2:19" x14ac:dyDescent="0.25">
      <c r="B20" t="s">
        <v>844</v>
      </c>
      <c r="C20" t="s">
        <v>1046</v>
      </c>
      <c r="D20" t="s">
        <v>1047</v>
      </c>
      <c r="E20" t="s">
        <v>1048</v>
      </c>
      <c r="F20" t="s">
        <v>832</v>
      </c>
      <c r="G20" t="s">
        <v>837</v>
      </c>
      <c r="H20" t="s">
        <v>832</v>
      </c>
      <c r="I20" t="s">
        <v>870</v>
      </c>
      <c r="J20" t="s">
        <v>1059</v>
      </c>
      <c r="K20" t="s">
        <v>1034</v>
      </c>
      <c r="L20" t="s">
        <v>900</v>
      </c>
      <c r="M20" t="s">
        <v>1052</v>
      </c>
      <c r="N20" t="s">
        <v>1050</v>
      </c>
      <c r="O20" s="258">
        <v>8405.35</v>
      </c>
      <c r="P20" s="397" t="s">
        <v>1032</v>
      </c>
      <c r="Q20" t="s">
        <v>844</v>
      </c>
      <c r="R20" s="398" t="s">
        <v>831</v>
      </c>
      <c r="S20" s="400">
        <v>16810.8</v>
      </c>
    </row>
    <row r="21" spans="2:19" x14ac:dyDescent="0.25">
      <c r="B21" t="s">
        <v>844</v>
      </c>
      <c r="C21" t="s">
        <v>1046</v>
      </c>
      <c r="D21" t="s">
        <v>1047</v>
      </c>
      <c r="E21" t="s">
        <v>1048</v>
      </c>
      <c r="F21" t="s">
        <v>832</v>
      </c>
      <c r="G21" t="s">
        <v>837</v>
      </c>
      <c r="H21" t="s">
        <v>832</v>
      </c>
      <c r="I21" t="s">
        <v>883</v>
      </c>
      <c r="J21" t="s">
        <v>1060</v>
      </c>
      <c r="K21" t="s">
        <v>1034</v>
      </c>
      <c r="L21" t="s">
        <v>900</v>
      </c>
      <c r="M21" t="s">
        <v>1056</v>
      </c>
      <c r="N21" t="s">
        <v>1050</v>
      </c>
      <c r="O21" s="258">
        <v>9044.7800000000007</v>
      </c>
      <c r="P21" s="397" t="s">
        <v>1032</v>
      </c>
      <c r="Q21" t="s">
        <v>832</v>
      </c>
      <c r="R21" s="398" t="s">
        <v>831</v>
      </c>
      <c r="S21" s="400">
        <v>9044.7000000000007</v>
      </c>
    </row>
    <row r="22" spans="2:19" x14ac:dyDescent="0.25">
      <c r="B22" t="s">
        <v>844</v>
      </c>
      <c r="C22" t="s">
        <v>1046</v>
      </c>
      <c r="D22" t="s">
        <v>1047</v>
      </c>
      <c r="E22" t="s">
        <v>1048</v>
      </c>
      <c r="F22" t="s">
        <v>832</v>
      </c>
      <c r="G22" t="s">
        <v>837</v>
      </c>
      <c r="H22" t="s">
        <v>844</v>
      </c>
      <c r="I22" t="s">
        <v>857</v>
      </c>
      <c r="J22" t="s">
        <v>1061</v>
      </c>
      <c r="K22" t="s">
        <v>1034</v>
      </c>
      <c r="L22" t="s">
        <v>832</v>
      </c>
      <c r="M22" t="s">
        <v>1042</v>
      </c>
      <c r="N22" t="s">
        <v>1050</v>
      </c>
      <c r="O22" s="258">
        <v>14282.15</v>
      </c>
      <c r="P22" s="397" t="s">
        <v>1032</v>
      </c>
      <c r="Q22" t="s">
        <v>832</v>
      </c>
      <c r="R22" s="398" t="s">
        <v>831</v>
      </c>
      <c r="S22" s="400">
        <v>14282.1</v>
      </c>
    </row>
    <row r="23" spans="2:19" x14ac:dyDescent="0.25">
      <c r="B23" t="s">
        <v>844</v>
      </c>
      <c r="C23" t="s">
        <v>1046</v>
      </c>
      <c r="D23" t="s">
        <v>1047</v>
      </c>
      <c r="E23" t="s">
        <v>1048</v>
      </c>
      <c r="F23" t="s">
        <v>832</v>
      </c>
      <c r="G23" t="s">
        <v>837</v>
      </c>
      <c r="H23" t="s">
        <v>844</v>
      </c>
      <c r="I23" t="s">
        <v>857</v>
      </c>
      <c r="J23" t="s">
        <v>1061</v>
      </c>
      <c r="K23" t="s">
        <v>1034</v>
      </c>
      <c r="L23" t="s">
        <v>900</v>
      </c>
      <c r="M23" t="s">
        <v>1042</v>
      </c>
      <c r="N23" t="s">
        <v>1050</v>
      </c>
      <c r="O23" s="258">
        <v>15996.41</v>
      </c>
      <c r="P23" s="397" t="s">
        <v>1032</v>
      </c>
      <c r="Q23" t="s">
        <v>1079</v>
      </c>
      <c r="R23" s="398" t="s">
        <v>831</v>
      </c>
      <c r="S23" s="400">
        <v>127970.4</v>
      </c>
    </row>
    <row r="24" spans="2:19" x14ac:dyDescent="0.25">
      <c r="B24" t="s">
        <v>844</v>
      </c>
      <c r="C24" t="s">
        <v>1046</v>
      </c>
      <c r="D24" t="s">
        <v>1047</v>
      </c>
      <c r="E24" t="s">
        <v>1048</v>
      </c>
      <c r="F24" t="s">
        <v>832</v>
      </c>
      <c r="G24" t="s">
        <v>837</v>
      </c>
      <c r="H24" t="s">
        <v>844</v>
      </c>
      <c r="I24" t="s">
        <v>860</v>
      </c>
      <c r="J24" t="s">
        <v>1062</v>
      </c>
      <c r="K24" t="s">
        <v>1034</v>
      </c>
      <c r="L24" t="s">
        <v>832</v>
      </c>
      <c r="M24" t="s">
        <v>1063</v>
      </c>
      <c r="N24" t="s">
        <v>1050</v>
      </c>
      <c r="O24" s="258">
        <v>22022.23</v>
      </c>
      <c r="P24" s="397" t="s">
        <v>1032</v>
      </c>
      <c r="Q24" t="s">
        <v>900</v>
      </c>
      <c r="R24" s="398" t="s">
        <v>831</v>
      </c>
      <c r="S24" s="400">
        <v>66066.3</v>
      </c>
    </row>
    <row r="25" spans="2:19" x14ac:dyDescent="0.25">
      <c r="B25" t="s">
        <v>844</v>
      </c>
      <c r="C25" t="s">
        <v>1046</v>
      </c>
      <c r="D25" t="s">
        <v>1047</v>
      </c>
      <c r="E25" t="s">
        <v>1048</v>
      </c>
      <c r="F25" t="s">
        <v>832</v>
      </c>
      <c r="G25" t="s">
        <v>837</v>
      </c>
      <c r="H25" t="s">
        <v>844</v>
      </c>
      <c r="I25" t="s">
        <v>860</v>
      </c>
      <c r="J25" t="s">
        <v>1062</v>
      </c>
      <c r="K25" t="s">
        <v>1034</v>
      </c>
      <c r="L25" t="s">
        <v>900</v>
      </c>
      <c r="M25" t="s">
        <v>1063</v>
      </c>
      <c r="N25" t="s">
        <v>1050</v>
      </c>
      <c r="O25" s="258">
        <v>24664.639999999999</v>
      </c>
      <c r="P25" s="397" t="s">
        <v>1032</v>
      </c>
      <c r="Q25" t="s">
        <v>1080</v>
      </c>
      <c r="R25" s="398" t="s">
        <v>831</v>
      </c>
      <c r="S25" s="400">
        <v>221980.5</v>
      </c>
    </row>
    <row r="26" spans="2:19" x14ac:dyDescent="0.25">
      <c r="B26" t="s">
        <v>844</v>
      </c>
      <c r="C26" t="s">
        <v>1046</v>
      </c>
      <c r="D26" t="s">
        <v>1047</v>
      </c>
      <c r="E26" t="s">
        <v>1048</v>
      </c>
      <c r="F26" t="s">
        <v>832</v>
      </c>
      <c r="G26" t="s">
        <v>837</v>
      </c>
      <c r="H26" t="s">
        <v>832</v>
      </c>
      <c r="I26" t="s">
        <v>895</v>
      </c>
      <c r="J26" t="s">
        <v>1064</v>
      </c>
      <c r="K26" t="s">
        <v>1034</v>
      </c>
      <c r="L26" t="s">
        <v>900</v>
      </c>
      <c r="M26" t="s">
        <v>1058</v>
      </c>
      <c r="N26" t="s">
        <v>1050</v>
      </c>
      <c r="O26" s="258">
        <v>8089.36</v>
      </c>
      <c r="P26" s="397" t="s">
        <v>1032</v>
      </c>
      <c r="Q26" t="s">
        <v>832</v>
      </c>
      <c r="R26" s="398" t="s">
        <v>831</v>
      </c>
      <c r="S26" s="400">
        <v>8089.5</v>
      </c>
    </row>
    <row r="27" spans="2:19" x14ac:dyDescent="0.25">
      <c r="B27" t="s">
        <v>844</v>
      </c>
      <c r="C27" t="s">
        <v>1046</v>
      </c>
      <c r="D27" t="s">
        <v>1047</v>
      </c>
      <c r="E27" t="s">
        <v>1048</v>
      </c>
      <c r="F27" t="s">
        <v>832</v>
      </c>
      <c r="G27" t="s">
        <v>837</v>
      </c>
      <c r="H27" t="s">
        <v>844</v>
      </c>
      <c r="I27" t="s">
        <v>880</v>
      </c>
      <c r="J27" t="s">
        <v>1065</v>
      </c>
      <c r="K27" t="s">
        <v>1034</v>
      </c>
      <c r="L27" t="s">
        <v>900</v>
      </c>
      <c r="M27" t="s">
        <v>1046</v>
      </c>
      <c r="N27" t="s">
        <v>1050</v>
      </c>
      <c r="O27" s="258">
        <v>6414.54</v>
      </c>
      <c r="P27" s="397" t="s">
        <v>1032</v>
      </c>
      <c r="Q27" t="s">
        <v>844</v>
      </c>
      <c r="R27" s="398" t="s">
        <v>831</v>
      </c>
      <c r="S27" s="400">
        <v>12829.2</v>
      </c>
    </row>
    <row r="28" spans="2:19" x14ac:dyDescent="0.25">
      <c r="B28" t="s">
        <v>844</v>
      </c>
      <c r="C28" t="s">
        <v>1046</v>
      </c>
      <c r="D28" t="s">
        <v>1047</v>
      </c>
      <c r="E28" t="s">
        <v>1048</v>
      </c>
      <c r="F28" t="s">
        <v>832</v>
      </c>
      <c r="G28" t="s">
        <v>837</v>
      </c>
      <c r="H28" t="s">
        <v>984</v>
      </c>
      <c r="I28" t="s">
        <v>982</v>
      </c>
      <c r="J28" t="s">
        <v>1066</v>
      </c>
      <c r="K28" t="s">
        <v>1034</v>
      </c>
      <c r="L28" t="s">
        <v>900</v>
      </c>
      <c r="M28" t="s">
        <v>1067</v>
      </c>
      <c r="N28" t="s">
        <v>1050</v>
      </c>
      <c r="O28" s="258">
        <v>7919.97</v>
      </c>
      <c r="P28" s="397" t="s">
        <v>1032</v>
      </c>
      <c r="Q28" t="s">
        <v>844</v>
      </c>
      <c r="R28" s="398" t="s">
        <v>831</v>
      </c>
      <c r="S28" s="400">
        <v>15840</v>
      </c>
    </row>
    <row r="29" spans="2:19" x14ac:dyDescent="0.25">
      <c r="B29" t="s">
        <v>844</v>
      </c>
      <c r="C29" t="s">
        <v>1046</v>
      </c>
      <c r="D29" t="s">
        <v>1047</v>
      </c>
      <c r="E29" t="s">
        <v>1048</v>
      </c>
      <c r="F29" t="s">
        <v>832</v>
      </c>
      <c r="G29" t="s">
        <v>837</v>
      </c>
      <c r="H29" t="s">
        <v>900</v>
      </c>
      <c r="I29" t="s">
        <v>1030</v>
      </c>
      <c r="J29" t="s">
        <v>1068</v>
      </c>
      <c r="K29" t="s">
        <v>1034</v>
      </c>
      <c r="L29" t="s">
        <v>984</v>
      </c>
      <c r="M29" t="s">
        <v>1033</v>
      </c>
      <c r="N29" t="s">
        <v>1050</v>
      </c>
      <c r="O29" s="258">
        <v>286.29000000000002</v>
      </c>
      <c r="P29" s="397" t="s">
        <v>1032</v>
      </c>
      <c r="Q29" t="s">
        <v>1081</v>
      </c>
      <c r="R29" s="398" t="s">
        <v>831</v>
      </c>
      <c r="S29" s="400">
        <v>9730.7999999999993</v>
      </c>
    </row>
    <row r="30" spans="2:19" x14ac:dyDescent="0.25">
      <c r="B30" t="s">
        <v>844</v>
      </c>
      <c r="C30" t="s">
        <v>1046</v>
      </c>
      <c r="D30" t="s">
        <v>1047</v>
      </c>
      <c r="E30" t="s">
        <v>1048</v>
      </c>
      <c r="F30" t="s">
        <v>832</v>
      </c>
      <c r="G30" t="s">
        <v>837</v>
      </c>
      <c r="H30" t="s">
        <v>900</v>
      </c>
      <c r="I30" t="s">
        <v>898</v>
      </c>
      <c r="J30" t="s">
        <v>1069</v>
      </c>
      <c r="K30" t="s">
        <v>1034</v>
      </c>
      <c r="L30" t="s">
        <v>832</v>
      </c>
      <c r="M30" t="s">
        <v>1033</v>
      </c>
      <c r="N30" t="s">
        <v>1050</v>
      </c>
      <c r="O30" s="258">
        <v>505.09</v>
      </c>
      <c r="P30" s="397" t="s">
        <v>1032</v>
      </c>
      <c r="Q30" t="s">
        <v>1081</v>
      </c>
      <c r="R30" s="398" t="s">
        <v>831</v>
      </c>
      <c r="S30" s="400">
        <v>17176.8</v>
      </c>
    </row>
    <row r="31" spans="2:19" x14ac:dyDescent="0.25">
      <c r="B31" t="s">
        <v>844</v>
      </c>
      <c r="C31" t="s">
        <v>1046</v>
      </c>
      <c r="D31" t="s">
        <v>1047</v>
      </c>
      <c r="E31" t="s">
        <v>1048</v>
      </c>
      <c r="F31" t="s">
        <v>832</v>
      </c>
      <c r="G31" t="s">
        <v>837</v>
      </c>
      <c r="H31" t="s">
        <v>900</v>
      </c>
      <c r="I31" t="s">
        <v>1070</v>
      </c>
      <c r="J31" t="s">
        <v>1071</v>
      </c>
      <c r="K31" t="s">
        <v>1034</v>
      </c>
      <c r="L31" t="s">
        <v>900</v>
      </c>
      <c r="M31" t="s">
        <v>1033</v>
      </c>
      <c r="N31" t="s">
        <v>1050</v>
      </c>
      <c r="O31" s="258">
        <v>389.41</v>
      </c>
      <c r="P31" s="397" t="s">
        <v>1032</v>
      </c>
      <c r="Q31" t="s">
        <v>1080</v>
      </c>
      <c r="R31" s="398" t="s">
        <v>831</v>
      </c>
      <c r="S31" s="400">
        <v>3504.6</v>
      </c>
    </row>
    <row r="32" spans="2:19" x14ac:dyDescent="0.25">
      <c r="B32" t="s">
        <v>844</v>
      </c>
      <c r="C32" t="s">
        <v>1046</v>
      </c>
      <c r="D32" t="s">
        <v>1047</v>
      </c>
      <c r="E32" t="s">
        <v>1048</v>
      </c>
      <c r="F32" t="s">
        <v>832</v>
      </c>
      <c r="G32" t="s">
        <v>837</v>
      </c>
      <c r="H32" t="s">
        <v>900</v>
      </c>
      <c r="I32" t="s">
        <v>1072</v>
      </c>
      <c r="J32" t="s">
        <v>1073</v>
      </c>
      <c r="K32" t="s">
        <v>1034</v>
      </c>
      <c r="L32" t="s">
        <v>844</v>
      </c>
      <c r="M32" t="s">
        <v>1033</v>
      </c>
      <c r="N32" t="s">
        <v>1050</v>
      </c>
      <c r="O32" s="258">
        <v>437.66</v>
      </c>
      <c r="P32" s="397" t="s">
        <v>1032</v>
      </c>
      <c r="Q32" t="s">
        <v>1082</v>
      </c>
      <c r="R32" s="398" t="s">
        <v>831</v>
      </c>
      <c r="S32" s="400">
        <v>10504.8</v>
      </c>
    </row>
    <row r="33" spans="2:19" x14ac:dyDescent="0.25">
      <c r="B33" t="s">
        <v>844</v>
      </c>
      <c r="C33" t="s">
        <v>1046</v>
      </c>
      <c r="D33" t="s">
        <v>1047</v>
      </c>
      <c r="E33" t="s">
        <v>1048</v>
      </c>
      <c r="F33" t="s">
        <v>832</v>
      </c>
      <c r="G33" t="s">
        <v>837</v>
      </c>
      <c r="H33" t="s">
        <v>844</v>
      </c>
      <c r="I33" t="s">
        <v>1003</v>
      </c>
      <c r="J33" t="s">
        <v>1074</v>
      </c>
      <c r="K33" t="s">
        <v>1034</v>
      </c>
      <c r="L33" t="s">
        <v>832</v>
      </c>
      <c r="M33" t="s">
        <v>1054</v>
      </c>
      <c r="N33" t="s">
        <v>1050</v>
      </c>
      <c r="O33" s="258">
        <v>6117.66</v>
      </c>
      <c r="P33" s="397" t="s">
        <v>1032</v>
      </c>
      <c r="Q33" t="s">
        <v>900</v>
      </c>
      <c r="R33" s="398" t="s">
        <v>831</v>
      </c>
      <c r="S33" s="400">
        <v>18352.8</v>
      </c>
    </row>
    <row r="34" spans="2:19" x14ac:dyDescent="0.25">
      <c r="B34" t="s">
        <v>844</v>
      </c>
      <c r="C34" t="s">
        <v>1046</v>
      </c>
      <c r="D34" t="s">
        <v>1047</v>
      </c>
      <c r="E34" t="s">
        <v>1048</v>
      </c>
      <c r="F34" t="s">
        <v>832</v>
      </c>
      <c r="G34" t="s">
        <v>837</v>
      </c>
      <c r="H34" t="s">
        <v>844</v>
      </c>
      <c r="I34" t="s">
        <v>1003</v>
      </c>
      <c r="J34" t="s">
        <v>1074</v>
      </c>
      <c r="K34" t="s">
        <v>1034</v>
      </c>
      <c r="L34" t="s">
        <v>844</v>
      </c>
      <c r="M34" t="s">
        <v>1054</v>
      </c>
      <c r="N34" t="s">
        <v>1050</v>
      </c>
      <c r="O34" s="258">
        <v>6464.35</v>
      </c>
      <c r="P34" s="397" t="s">
        <v>1032</v>
      </c>
      <c r="Q34" t="s">
        <v>832</v>
      </c>
      <c r="R34" s="398" t="s">
        <v>831</v>
      </c>
      <c r="S34" s="400">
        <v>6464.4</v>
      </c>
    </row>
    <row r="35" spans="2:19" x14ac:dyDescent="0.25">
      <c r="B35" t="s">
        <v>844</v>
      </c>
      <c r="C35" t="s">
        <v>1046</v>
      </c>
      <c r="D35" t="s">
        <v>1047</v>
      </c>
      <c r="E35" t="s">
        <v>1048</v>
      </c>
      <c r="F35" t="s">
        <v>832</v>
      </c>
      <c r="G35" t="s">
        <v>837</v>
      </c>
      <c r="H35" t="s">
        <v>844</v>
      </c>
      <c r="I35" t="s">
        <v>1003</v>
      </c>
      <c r="J35" t="s">
        <v>1074</v>
      </c>
      <c r="K35" t="s">
        <v>1034</v>
      </c>
      <c r="L35" t="s">
        <v>900</v>
      </c>
      <c r="M35" t="s">
        <v>1054</v>
      </c>
      <c r="N35" t="s">
        <v>1050</v>
      </c>
      <c r="O35" s="258">
        <v>6852.11</v>
      </c>
      <c r="P35" s="364" t="s">
        <v>1032</v>
      </c>
      <c r="Q35" t="s">
        <v>832</v>
      </c>
      <c r="R35" t="s">
        <v>831</v>
      </c>
      <c r="S35" s="399">
        <v>6852</v>
      </c>
    </row>
    <row r="36" spans="2:19" x14ac:dyDescent="0.25">
      <c r="B36" t="s">
        <v>844</v>
      </c>
      <c r="C36" t="s">
        <v>1046</v>
      </c>
      <c r="D36" t="s">
        <v>1047</v>
      </c>
      <c r="E36" t="s">
        <v>1048</v>
      </c>
      <c r="F36" t="s">
        <v>832</v>
      </c>
      <c r="G36" t="s">
        <v>837</v>
      </c>
      <c r="H36" t="s">
        <v>832</v>
      </c>
      <c r="I36" t="s">
        <v>851</v>
      </c>
      <c r="J36" t="s">
        <v>1075</v>
      </c>
      <c r="K36" t="s">
        <v>1034</v>
      </c>
      <c r="L36" t="s">
        <v>900</v>
      </c>
      <c r="M36" t="s">
        <v>1076</v>
      </c>
      <c r="N36" t="s">
        <v>1050</v>
      </c>
      <c r="O36" s="258">
        <v>7466.99</v>
      </c>
      <c r="P36" s="364" t="s">
        <v>1032</v>
      </c>
      <c r="Q36" t="s">
        <v>1083</v>
      </c>
      <c r="R36" t="s">
        <v>831</v>
      </c>
      <c r="S36" s="399">
        <v>82137</v>
      </c>
    </row>
    <row r="37" spans="2:19" x14ac:dyDescent="0.25">
      <c r="B37" t="s">
        <v>844</v>
      </c>
      <c r="C37" t="s">
        <v>1046</v>
      </c>
      <c r="D37" t="s">
        <v>1047</v>
      </c>
      <c r="E37" t="s">
        <v>1048</v>
      </c>
      <c r="F37" t="s">
        <v>832</v>
      </c>
      <c r="G37" t="s">
        <v>837</v>
      </c>
      <c r="H37" t="s">
        <v>832</v>
      </c>
      <c r="I37" t="s">
        <v>854</v>
      </c>
      <c r="J37" t="s">
        <v>1077</v>
      </c>
      <c r="K37" t="s">
        <v>1034</v>
      </c>
      <c r="L37" t="s">
        <v>900</v>
      </c>
      <c r="M37" t="s">
        <v>1078</v>
      </c>
      <c r="N37" t="s">
        <v>1050</v>
      </c>
      <c r="O37" s="258">
        <v>8722.58</v>
      </c>
      <c r="P37" s="397" t="s">
        <v>1032</v>
      </c>
      <c r="Q37" t="s">
        <v>832</v>
      </c>
      <c r="R37" s="398" t="s">
        <v>831</v>
      </c>
      <c r="S37" s="400">
        <v>8722.5</v>
      </c>
    </row>
    <row r="38" spans="2:19" x14ac:dyDescent="0.25">
      <c r="B38" s="246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39"/>
      <c r="N38" s="125" t="s">
        <v>204</v>
      </c>
      <c r="O38" s="197">
        <f>SUBTOTAL(109,Tabla15[Monto mensual
por plaza jornada])</f>
        <v>193515.54999999996</v>
      </c>
      <c r="P38" s="254"/>
      <c r="Q38" s="459" t="s">
        <v>205</v>
      </c>
      <c r="R38" s="459"/>
      <c r="S38" s="255">
        <f>SUBTOTAL(109,Tabla15[Monto total autorizado])</f>
        <v>741420.60000000009</v>
      </c>
    </row>
    <row r="39" spans="2:19" x14ac:dyDescent="0.25">
      <c r="B39" s="45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39"/>
      <c r="N39" s="125" t="s">
        <v>340</v>
      </c>
      <c r="O39" s="39">
        <f>SUM(Tabla15[Monto mensual
Por Plaza HSM])</f>
        <v>0</v>
      </c>
      <c r="P39" s="197"/>
      <c r="Q39" s="39"/>
      <c r="R39" s="43"/>
      <c r="S39" s="44"/>
    </row>
    <row r="40" spans="2:19" x14ac:dyDescent="0.25">
      <c r="B40" s="50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256"/>
      <c r="N40" s="256"/>
      <c r="O40" s="256"/>
      <c r="P40" s="256"/>
      <c r="Q40" s="256"/>
      <c r="R40" s="256"/>
      <c r="S40" s="257"/>
    </row>
    <row r="41" spans="2:19" x14ac:dyDescent="0.25">
      <c r="B41" s="54" t="s">
        <v>161</v>
      </c>
      <c r="C41" s="56"/>
      <c r="D41" s="56"/>
      <c r="E41" s="56"/>
      <c r="F41" s="200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</row>
    <row r="42" spans="2:19" x14ac:dyDescent="0.25"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</row>
    <row r="43" spans="2:19" x14ac:dyDescent="0.25">
      <c r="B43" s="11"/>
      <c r="C43" s="12"/>
      <c r="D43" s="12"/>
      <c r="E43" s="13"/>
    </row>
    <row r="44" spans="2:19" x14ac:dyDescent="0.25">
      <c r="B44" s="438" t="str">
        <f>'Caratula Resumen'!B46:E46</f>
        <v>Héctor Alejandro González López</v>
      </c>
      <c r="C44" s="439"/>
      <c r="D44" s="439"/>
      <c r="E44" s="440"/>
    </row>
    <row r="45" spans="2:19" x14ac:dyDescent="0.25">
      <c r="B45" s="441" t="s">
        <v>42</v>
      </c>
      <c r="C45" s="442"/>
      <c r="D45" s="442"/>
      <c r="E45" s="443"/>
    </row>
    <row r="46" spans="2:19" x14ac:dyDescent="0.25">
      <c r="B46" s="14"/>
      <c r="C46" s="365"/>
      <c r="D46" s="365"/>
      <c r="E46" s="16"/>
    </row>
    <row r="47" spans="2:19" x14ac:dyDescent="0.25">
      <c r="B47" s="438" t="str">
        <f>'Caratula Resumen'!B49:E49</f>
        <v>Unidad de Enlace PEF / CONAC</v>
      </c>
      <c r="C47" s="439"/>
      <c r="D47" s="439"/>
      <c r="E47" s="440"/>
    </row>
    <row r="48" spans="2:19" x14ac:dyDescent="0.25">
      <c r="B48" s="441" t="s">
        <v>43</v>
      </c>
      <c r="C48" s="442"/>
      <c r="D48" s="442"/>
      <c r="E48" s="443"/>
    </row>
    <row r="49" spans="2:5" x14ac:dyDescent="0.25">
      <c r="B49" s="14"/>
      <c r="C49" s="365"/>
      <c r="D49" s="365"/>
      <c r="E49" s="16"/>
    </row>
    <row r="50" spans="2:5" x14ac:dyDescent="0.25">
      <c r="B50" s="438"/>
      <c r="C50" s="439"/>
      <c r="D50" s="439"/>
      <c r="E50" s="440"/>
    </row>
    <row r="51" spans="2:5" x14ac:dyDescent="0.25">
      <c r="B51" s="441" t="s">
        <v>44</v>
      </c>
      <c r="C51" s="442"/>
      <c r="D51" s="442"/>
      <c r="E51" s="443"/>
    </row>
    <row r="52" spans="2:5" x14ac:dyDescent="0.25">
      <c r="B52" s="14"/>
      <c r="C52" s="365"/>
      <c r="D52" s="365"/>
      <c r="E52" s="16"/>
    </row>
    <row r="53" spans="2:5" x14ac:dyDescent="0.25">
      <c r="B53" s="444">
        <f>'Caratula Resumen'!B55:E55</f>
        <v>44111</v>
      </c>
      <c r="C53" s="460"/>
      <c r="D53" s="460"/>
      <c r="E53" s="461"/>
    </row>
    <row r="54" spans="2:5" x14ac:dyDescent="0.25">
      <c r="B54" s="441" t="s">
        <v>45</v>
      </c>
      <c r="C54" s="442"/>
      <c r="D54" s="442"/>
      <c r="E54" s="443"/>
    </row>
    <row r="55" spans="2:5" x14ac:dyDescent="0.25">
      <c r="B55" s="435"/>
      <c r="C55" s="436"/>
      <c r="D55" s="436"/>
      <c r="E55" s="437"/>
    </row>
  </sheetData>
  <mergeCells count="28">
    <mergeCell ref="B55:E55"/>
    <mergeCell ref="B44:E44"/>
    <mergeCell ref="B45:E45"/>
    <mergeCell ref="B47:E47"/>
    <mergeCell ref="B48:E48"/>
    <mergeCell ref="B50:E50"/>
    <mergeCell ref="B51:E51"/>
    <mergeCell ref="B53:E53"/>
    <mergeCell ref="B54:E54"/>
    <mergeCell ref="Q38:R38"/>
    <mergeCell ref="L11:L12"/>
    <mergeCell ref="M11:M12"/>
    <mergeCell ref="N11:N12"/>
    <mergeCell ref="O11:O12"/>
    <mergeCell ref="P11:P12"/>
    <mergeCell ref="Q11:Q12"/>
    <mergeCell ref="R7:S7"/>
    <mergeCell ref="B8:J8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  <mergeCell ref="S11:S12"/>
  </mergeCells>
  <dataValidations count="1">
    <dataValidation allowBlank="1" showInputMessage="1" showErrorMessage="1" sqref="Q8:R8 B8" xr:uid="{00000000-0002-0000-0A00-000000000000}"/>
  </dataValidations>
  <pageMargins left="0.23622047244094491" right="0.62992125984251968" top="0.74803149606299213" bottom="0.74803149606299213" header="0.31496062992125984" footer="0.31496062992125984"/>
  <pageSetup paperSize="9" scale="45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1:R56"/>
  <sheetViews>
    <sheetView showGridLines="0" zoomScaleNormal="100" workbookViewId="0"/>
  </sheetViews>
  <sheetFormatPr baseColWidth="10" defaultRowHeight="15" x14ac:dyDescent="0.25"/>
  <cols>
    <col min="1" max="1" width="2.7109375" customWidth="1"/>
    <col min="2" max="2" width="12.7109375" customWidth="1"/>
    <col min="3" max="3" width="11" customWidth="1"/>
    <col min="4" max="4" width="67.28515625" customWidth="1"/>
    <col min="5" max="5" width="11.7109375" customWidth="1"/>
    <col min="6" max="6" width="9.5703125" customWidth="1"/>
    <col min="7" max="7" width="9.85546875" style="258" customWidth="1"/>
    <col min="8" max="8" width="8.85546875" customWidth="1"/>
    <col min="9" max="9" width="8.5703125" customWidth="1"/>
    <col min="10" max="10" width="12" customWidth="1"/>
    <col min="11" max="11" width="13.5703125" customWidth="1"/>
    <col min="12" max="12" width="13.7109375" customWidth="1"/>
    <col min="13" max="14" width="13.85546875" customWidth="1"/>
    <col min="15" max="15" width="14.42578125" customWidth="1"/>
    <col min="16" max="16" width="10.85546875" customWidth="1"/>
    <col min="17" max="17" width="11.28515625" customWidth="1"/>
    <col min="18" max="18" width="17.710937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5" customHeight="1" x14ac:dyDescent="0.25"/>
    <row r="7" spans="2:18" ht="18.75" x14ac:dyDescent="0.3">
      <c r="B7" s="382" t="s">
        <v>206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380"/>
      <c r="P7" s="381" t="s">
        <v>186</v>
      </c>
      <c r="Q7" s="507" t="s">
        <v>316</v>
      </c>
      <c r="R7" s="508"/>
    </row>
    <row r="8" spans="2:18" ht="18.75" x14ac:dyDescent="0.3">
      <c r="B8" s="374" t="s">
        <v>280</v>
      </c>
      <c r="C8" s="375"/>
      <c r="D8" s="375"/>
      <c r="E8" s="375"/>
      <c r="F8" s="375"/>
      <c r="G8" s="375"/>
      <c r="H8" s="375"/>
      <c r="I8" s="375"/>
      <c r="J8" s="375"/>
      <c r="K8" s="66"/>
      <c r="L8" s="66"/>
      <c r="M8" s="66"/>
      <c r="N8" s="66"/>
      <c r="O8" s="66"/>
      <c r="P8" s="66"/>
      <c r="Q8" s="379"/>
      <c r="R8" s="378" t="s">
        <v>1208</v>
      </c>
    </row>
    <row r="9" spans="2:18" x14ac:dyDescent="0.25">
      <c r="B9" s="68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70"/>
    </row>
    <row r="10" spans="2:18" ht="5.0999999999999996" customHeight="1" x14ac:dyDescent="0.25">
      <c r="G10"/>
    </row>
    <row r="11" spans="2:18" ht="39.75" customHeight="1" x14ac:dyDescent="0.25">
      <c r="B11" s="509" t="s">
        <v>207</v>
      </c>
      <c r="C11" s="502" t="s">
        <v>208</v>
      </c>
      <c r="D11" s="502" t="s">
        <v>209</v>
      </c>
      <c r="E11" s="502" t="s">
        <v>210</v>
      </c>
      <c r="F11" s="502" t="s">
        <v>211</v>
      </c>
      <c r="G11" s="510" t="s">
        <v>212</v>
      </c>
      <c r="H11" s="502" t="s">
        <v>155</v>
      </c>
      <c r="I11" s="502" t="s">
        <v>156</v>
      </c>
      <c r="J11" s="506" t="s">
        <v>213</v>
      </c>
      <c r="K11" s="506"/>
      <c r="L11" s="506"/>
      <c r="M11" s="506"/>
      <c r="N11" s="506"/>
      <c r="O11" s="506" t="s">
        <v>214</v>
      </c>
      <c r="P11" s="506"/>
      <c r="Q11" s="506"/>
      <c r="R11" s="502" t="s">
        <v>215</v>
      </c>
    </row>
    <row r="12" spans="2:18" ht="82.5" customHeight="1" x14ac:dyDescent="0.25">
      <c r="B12" s="509"/>
      <c r="C12" s="502"/>
      <c r="D12" s="502"/>
      <c r="E12" s="502"/>
      <c r="F12" s="502"/>
      <c r="G12" s="510"/>
      <c r="H12" s="502"/>
      <c r="I12" s="502"/>
      <c r="J12" s="248" t="s">
        <v>216</v>
      </c>
      <c r="K12" s="248" t="s">
        <v>217</v>
      </c>
      <c r="L12" s="248" t="s">
        <v>218</v>
      </c>
      <c r="M12" s="248" t="s">
        <v>219</v>
      </c>
      <c r="N12" s="248" t="s">
        <v>220</v>
      </c>
      <c r="O12" s="248" t="s">
        <v>221</v>
      </c>
      <c r="P12" s="248" t="s">
        <v>222</v>
      </c>
      <c r="Q12" s="248" t="s">
        <v>223</v>
      </c>
      <c r="R12" s="502"/>
    </row>
    <row r="13" spans="2:18" ht="5.0999999999999996" customHeight="1" x14ac:dyDescent="0.25"/>
    <row r="14" spans="2:18" ht="75" hidden="1" x14ac:dyDescent="0.25">
      <c r="B14" s="259" t="s">
        <v>207</v>
      </c>
      <c r="C14" s="251" t="s">
        <v>208</v>
      </c>
      <c r="D14" s="251" t="s">
        <v>209</v>
      </c>
      <c r="E14" s="251" t="s">
        <v>210</v>
      </c>
      <c r="F14" s="251" t="s">
        <v>211</v>
      </c>
      <c r="G14" s="260" t="s">
        <v>212</v>
      </c>
      <c r="H14" s="251" t="s">
        <v>155</v>
      </c>
      <c r="I14" s="251" t="s">
        <v>156</v>
      </c>
      <c r="J14" s="248" t="s">
        <v>216</v>
      </c>
      <c r="K14" s="248" t="s">
        <v>217</v>
      </c>
      <c r="L14" s="248" t="s">
        <v>218</v>
      </c>
      <c r="M14" s="248" t="s">
        <v>219</v>
      </c>
      <c r="N14" s="248" t="s">
        <v>220</v>
      </c>
      <c r="O14" s="248" t="s">
        <v>221</v>
      </c>
      <c r="P14" s="248" t="s">
        <v>222</v>
      </c>
      <c r="Q14" s="248" t="s">
        <v>223</v>
      </c>
      <c r="R14" s="251" t="s">
        <v>215</v>
      </c>
    </row>
    <row r="15" spans="2:18" x14ac:dyDescent="0.25">
      <c r="B15" t="s">
        <v>832</v>
      </c>
      <c r="C15" t="s">
        <v>841</v>
      </c>
      <c r="D15" t="s">
        <v>1049</v>
      </c>
      <c r="E15" t="s">
        <v>1050</v>
      </c>
      <c r="F15" t="s">
        <v>844</v>
      </c>
      <c r="G15" t="s">
        <v>838</v>
      </c>
      <c r="H15" t="s">
        <v>900</v>
      </c>
      <c r="I15" t="s">
        <v>840</v>
      </c>
      <c r="J15" t="s">
        <v>1037</v>
      </c>
      <c r="K15" t="s">
        <v>1084</v>
      </c>
      <c r="L15">
        <v>7776.83</v>
      </c>
      <c r="M15" t="s">
        <v>1032</v>
      </c>
      <c r="N15" t="s">
        <v>1032</v>
      </c>
      <c r="O15" s="401">
        <v>0</v>
      </c>
      <c r="P15" t="s">
        <v>1085</v>
      </c>
      <c r="Q15" t="s">
        <v>842</v>
      </c>
      <c r="R15" t="s">
        <v>846</v>
      </c>
    </row>
    <row r="16" spans="2:18" x14ac:dyDescent="0.25">
      <c r="B16" t="s">
        <v>832</v>
      </c>
      <c r="C16" t="s">
        <v>887</v>
      </c>
      <c r="D16" t="s">
        <v>1051</v>
      </c>
      <c r="E16" t="s">
        <v>1050</v>
      </c>
      <c r="F16" t="s">
        <v>844</v>
      </c>
      <c r="G16" t="s">
        <v>838</v>
      </c>
      <c r="H16" t="s">
        <v>900</v>
      </c>
      <c r="I16" t="s">
        <v>1052</v>
      </c>
      <c r="J16" t="s">
        <v>1037</v>
      </c>
      <c r="K16" t="s">
        <v>1084</v>
      </c>
      <c r="L16">
        <v>8405.35</v>
      </c>
      <c r="M16" t="s">
        <v>1032</v>
      </c>
      <c r="N16" t="s">
        <v>1032</v>
      </c>
      <c r="O16" s="401">
        <v>0</v>
      </c>
      <c r="P16" t="s">
        <v>1085</v>
      </c>
      <c r="Q16" t="s">
        <v>842</v>
      </c>
      <c r="R16" t="s">
        <v>846</v>
      </c>
    </row>
    <row r="17" spans="2:18" x14ac:dyDescent="0.25">
      <c r="B17" t="s">
        <v>832</v>
      </c>
      <c r="C17" t="s">
        <v>1017</v>
      </c>
      <c r="D17" t="s">
        <v>1053</v>
      </c>
      <c r="E17" t="s">
        <v>1050</v>
      </c>
      <c r="F17" t="s">
        <v>844</v>
      </c>
      <c r="G17" t="s">
        <v>838</v>
      </c>
      <c r="H17" t="s">
        <v>832</v>
      </c>
      <c r="I17" t="s">
        <v>1054</v>
      </c>
      <c r="J17" t="s">
        <v>1037</v>
      </c>
      <c r="K17" t="s">
        <v>1084</v>
      </c>
      <c r="L17">
        <v>6117.66</v>
      </c>
      <c r="M17" t="s">
        <v>1032</v>
      </c>
      <c r="N17" t="s">
        <v>1032</v>
      </c>
      <c r="O17" s="401">
        <v>0</v>
      </c>
      <c r="P17" t="s">
        <v>1085</v>
      </c>
      <c r="Q17" t="s">
        <v>842</v>
      </c>
      <c r="R17" t="s">
        <v>846</v>
      </c>
    </row>
    <row r="18" spans="2:18" x14ac:dyDescent="0.25">
      <c r="B18" t="s">
        <v>832</v>
      </c>
      <c r="C18" t="s">
        <v>865</v>
      </c>
      <c r="D18" t="s">
        <v>1055</v>
      </c>
      <c r="E18" t="s">
        <v>1050</v>
      </c>
      <c r="F18" t="s">
        <v>844</v>
      </c>
      <c r="G18" t="s">
        <v>838</v>
      </c>
      <c r="H18" t="s">
        <v>900</v>
      </c>
      <c r="I18" t="s">
        <v>1056</v>
      </c>
      <c r="J18" t="s">
        <v>1037</v>
      </c>
      <c r="K18" t="s">
        <v>1084</v>
      </c>
      <c r="L18">
        <v>9044.7800000000007</v>
      </c>
      <c r="M18" t="s">
        <v>1032</v>
      </c>
      <c r="N18" t="s">
        <v>1032</v>
      </c>
      <c r="O18" s="401">
        <v>0</v>
      </c>
      <c r="P18" t="s">
        <v>1085</v>
      </c>
      <c r="Q18" t="s">
        <v>842</v>
      </c>
      <c r="R18" t="s">
        <v>846</v>
      </c>
    </row>
    <row r="19" spans="2:18" x14ac:dyDescent="0.25">
      <c r="B19" t="s">
        <v>832</v>
      </c>
      <c r="C19" t="s">
        <v>848</v>
      </c>
      <c r="D19" t="s">
        <v>1057</v>
      </c>
      <c r="E19" t="s">
        <v>1050</v>
      </c>
      <c r="F19" t="s">
        <v>832</v>
      </c>
      <c r="G19" t="s">
        <v>838</v>
      </c>
      <c r="H19" t="s">
        <v>900</v>
      </c>
      <c r="I19" t="s">
        <v>1058</v>
      </c>
      <c r="J19" t="s">
        <v>1037</v>
      </c>
      <c r="K19" t="s">
        <v>1084</v>
      </c>
      <c r="L19">
        <v>8089.36</v>
      </c>
      <c r="M19" t="s">
        <v>1032</v>
      </c>
      <c r="N19" t="s">
        <v>1032</v>
      </c>
      <c r="O19" s="401">
        <v>0</v>
      </c>
      <c r="P19" t="s">
        <v>1085</v>
      </c>
      <c r="Q19" t="s">
        <v>842</v>
      </c>
      <c r="R19" t="s">
        <v>846</v>
      </c>
    </row>
    <row r="20" spans="2:18" x14ac:dyDescent="0.25">
      <c r="B20" t="s">
        <v>832</v>
      </c>
      <c r="C20" t="s">
        <v>870</v>
      </c>
      <c r="D20" t="s">
        <v>1059</v>
      </c>
      <c r="E20" t="s">
        <v>1050</v>
      </c>
      <c r="F20" t="s">
        <v>832</v>
      </c>
      <c r="G20" t="s">
        <v>838</v>
      </c>
      <c r="H20" t="s">
        <v>900</v>
      </c>
      <c r="I20" t="s">
        <v>1052</v>
      </c>
      <c r="J20" t="s">
        <v>1037</v>
      </c>
      <c r="K20" t="s">
        <v>1084</v>
      </c>
      <c r="L20">
        <v>8405.35</v>
      </c>
      <c r="M20" t="s">
        <v>1032</v>
      </c>
      <c r="N20" t="s">
        <v>1032</v>
      </c>
      <c r="O20" s="401">
        <v>0</v>
      </c>
      <c r="P20" t="s">
        <v>1085</v>
      </c>
      <c r="Q20" t="s">
        <v>842</v>
      </c>
      <c r="R20" t="s">
        <v>846</v>
      </c>
    </row>
    <row r="21" spans="2:18" x14ac:dyDescent="0.25">
      <c r="B21" t="s">
        <v>832</v>
      </c>
      <c r="C21" t="s">
        <v>883</v>
      </c>
      <c r="D21" t="s">
        <v>1060</v>
      </c>
      <c r="E21" t="s">
        <v>1050</v>
      </c>
      <c r="F21" t="s">
        <v>832</v>
      </c>
      <c r="G21" t="s">
        <v>838</v>
      </c>
      <c r="H21" t="s">
        <v>900</v>
      </c>
      <c r="I21" t="s">
        <v>1056</v>
      </c>
      <c r="J21" t="s">
        <v>1037</v>
      </c>
      <c r="K21" t="s">
        <v>1084</v>
      </c>
      <c r="L21">
        <v>9044.7800000000007</v>
      </c>
      <c r="M21" t="s">
        <v>1032</v>
      </c>
      <c r="N21" t="s">
        <v>1032</v>
      </c>
      <c r="O21" s="401">
        <v>0</v>
      </c>
      <c r="P21" t="s">
        <v>1085</v>
      </c>
      <c r="Q21" t="s">
        <v>842</v>
      </c>
      <c r="R21" t="s">
        <v>846</v>
      </c>
    </row>
    <row r="22" spans="2:18" x14ac:dyDescent="0.25">
      <c r="B22" t="s">
        <v>832</v>
      </c>
      <c r="C22" t="s">
        <v>857</v>
      </c>
      <c r="D22" t="s">
        <v>1061</v>
      </c>
      <c r="E22" t="s">
        <v>1050</v>
      </c>
      <c r="F22" t="s">
        <v>844</v>
      </c>
      <c r="G22" t="s">
        <v>838</v>
      </c>
      <c r="H22" t="s">
        <v>832</v>
      </c>
      <c r="I22" t="s">
        <v>1042</v>
      </c>
      <c r="J22" t="s">
        <v>1037</v>
      </c>
      <c r="K22" t="s">
        <v>1084</v>
      </c>
      <c r="L22">
        <v>14282.15</v>
      </c>
      <c r="M22" t="s">
        <v>1032</v>
      </c>
      <c r="N22" t="s">
        <v>1032</v>
      </c>
      <c r="O22" s="401">
        <v>0</v>
      </c>
      <c r="P22" t="s">
        <v>1085</v>
      </c>
      <c r="Q22" t="s">
        <v>842</v>
      </c>
      <c r="R22" t="s">
        <v>846</v>
      </c>
    </row>
    <row r="23" spans="2:18" x14ac:dyDescent="0.25">
      <c r="B23" t="s">
        <v>832</v>
      </c>
      <c r="C23" t="s">
        <v>857</v>
      </c>
      <c r="D23" t="s">
        <v>1061</v>
      </c>
      <c r="E23" t="s">
        <v>1050</v>
      </c>
      <c r="F23" t="s">
        <v>844</v>
      </c>
      <c r="G23" t="s">
        <v>838</v>
      </c>
      <c r="H23" t="s">
        <v>900</v>
      </c>
      <c r="I23" t="s">
        <v>1042</v>
      </c>
      <c r="J23" t="s">
        <v>1037</v>
      </c>
      <c r="K23" t="s">
        <v>1084</v>
      </c>
      <c r="L23">
        <v>15996.41</v>
      </c>
      <c r="M23" t="s">
        <v>1032</v>
      </c>
      <c r="N23" t="s">
        <v>1032</v>
      </c>
      <c r="O23" s="401">
        <v>0</v>
      </c>
      <c r="P23" t="s">
        <v>1085</v>
      </c>
      <c r="Q23" t="s">
        <v>842</v>
      </c>
      <c r="R23" t="s">
        <v>846</v>
      </c>
    </row>
    <row r="24" spans="2:18" x14ac:dyDescent="0.25">
      <c r="B24" t="s">
        <v>832</v>
      </c>
      <c r="C24" t="s">
        <v>860</v>
      </c>
      <c r="D24" t="s">
        <v>1062</v>
      </c>
      <c r="E24" t="s">
        <v>1050</v>
      </c>
      <c r="F24" t="s">
        <v>844</v>
      </c>
      <c r="G24" t="s">
        <v>838</v>
      </c>
      <c r="H24" t="s">
        <v>832</v>
      </c>
      <c r="I24" t="s">
        <v>1063</v>
      </c>
      <c r="J24" t="s">
        <v>1037</v>
      </c>
      <c r="K24" t="s">
        <v>1084</v>
      </c>
      <c r="L24">
        <v>22022.23</v>
      </c>
      <c r="M24" t="s">
        <v>1032</v>
      </c>
      <c r="N24" t="s">
        <v>1032</v>
      </c>
      <c r="O24" s="401">
        <v>0</v>
      </c>
      <c r="P24" t="s">
        <v>1085</v>
      </c>
      <c r="Q24" t="s">
        <v>842</v>
      </c>
      <c r="R24" t="s">
        <v>846</v>
      </c>
    </row>
    <row r="25" spans="2:18" x14ac:dyDescent="0.25">
      <c r="B25" t="s">
        <v>832</v>
      </c>
      <c r="C25" t="s">
        <v>860</v>
      </c>
      <c r="D25" t="s">
        <v>1062</v>
      </c>
      <c r="E25" t="s">
        <v>1050</v>
      </c>
      <c r="F25" t="s">
        <v>844</v>
      </c>
      <c r="G25" t="s">
        <v>838</v>
      </c>
      <c r="H25" t="s">
        <v>900</v>
      </c>
      <c r="I25" t="s">
        <v>1063</v>
      </c>
      <c r="J25" t="s">
        <v>1037</v>
      </c>
      <c r="K25" t="s">
        <v>1084</v>
      </c>
      <c r="L25">
        <v>24664.639999999999</v>
      </c>
      <c r="M25" t="s">
        <v>1032</v>
      </c>
      <c r="N25" t="s">
        <v>1032</v>
      </c>
      <c r="O25" s="401">
        <v>0</v>
      </c>
      <c r="P25" t="s">
        <v>1085</v>
      </c>
      <c r="Q25" t="s">
        <v>842</v>
      </c>
      <c r="R25" t="s">
        <v>846</v>
      </c>
    </row>
    <row r="26" spans="2:18" x14ac:dyDescent="0.25">
      <c r="B26" t="s">
        <v>832</v>
      </c>
      <c r="C26" t="s">
        <v>895</v>
      </c>
      <c r="D26" t="s">
        <v>1064</v>
      </c>
      <c r="E26" t="s">
        <v>1050</v>
      </c>
      <c r="F26" t="s">
        <v>832</v>
      </c>
      <c r="G26" t="s">
        <v>838</v>
      </c>
      <c r="H26" t="s">
        <v>900</v>
      </c>
      <c r="I26" t="s">
        <v>1058</v>
      </c>
      <c r="J26" t="s">
        <v>1037</v>
      </c>
      <c r="K26" t="s">
        <v>1084</v>
      </c>
      <c r="L26">
        <v>8089.36</v>
      </c>
      <c r="M26" t="s">
        <v>1032</v>
      </c>
      <c r="N26" t="s">
        <v>1032</v>
      </c>
      <c r="O26" s="401">
        <v>0</v>
      </c>
      <c r="P26" t="s">
        <v>1085</v>
      </c>
      <c r="Q26" t="s">
        <v>842</v>
      </c>
      <c r="R26" t="s">
        <v>846</v>
      </c>
    </row>
    <row r="27" spans="2:18" x14ac:dyDescent="0.25">
      <c r="B27" t="s">
        <v>832</v>
      </c>
      <c r="C27" t="s">
        <v>880</v>
      </c>
      <c r="D27" t="s">
        <v>1065</v>
      </c>
      <c r="E27" t="s">
        <v>1050</v>
      </c>
      <c r="F27" t="s">
        <v>844</v>
      </c>
      <c r="G27" t="s">
        <v>838</v>
      </c>
      <c r="H27" t="s">
        <v>900</v>
      </c>
      <c r="I27" t="s">
        <v>1046</v>
      </c>
      <c r="J27" t="s">
        <v>1037</v>
      </c>
      <c r="K27" t="s">
        <v>1084</v>
      </c>
      <c r="L27">
        <v>6414.54</v>
      </c>
      <c r="M27" t="s">
        <v>1032</v>
      </c>
      <c r="N27" t="s">
        <v>1032</v>
      </c>
      <c r="O27" s="401">
        <v>0</v>
      </c>
      <c r="P27" t="s">
        <v>1085</v>
      </c>
      <c r="Q27" t="s">
        <v>842</v>
      </c>
      <c r="R27" t="s">
        <v>846</v>
      </c>
    </row>
    <row r="28" spans="2:18" x14ac:dyDescent="0.25">
      <c r="B28" t="s">
        <v>832</v>
      </c>
      <c r="C28" t="s">
        <v>982</v>
      </c>
      <c r="D28" t="s">
        <v>1066</v>
      </c>
      <c r="E28" t="s">
        <v>1050</v>
      </c>
      <c r="F28" t="s">
        <v>984</v>
      </c>
      <c r="G28" t="s">
        <v>838</v>
      </c>
      <c r="H28" t="s">
        <v>900</v>
      </c>
      <c r="I28" t="s">
        <v>1067</v>
      </c>
      <c r="J28" t="s">
        <v>1037</v>
      </c>
      <c r="K28" t="s">
        <v>1084</v>
      </c>
      <c r="L28">
        <v>7919.97</v>
      </c>
      <c r="M28" t="s">
        <v>1032</v>
      </c>
      <c r="N28" t="s">
        <v>1032</v>
      </c>
      <c r="O28" s="401">
        <v>0</v>
      </c>
      <c r="P28" t="s">
        <v>1085</v>
      </c>
      <c r="Q28" t="s">
        <v>842</v>
      </c>
      <c r="R28" t="s">
        <v>846</v>
      </c>
    </row>
    <row r="29" spans="2:18" x14ac:dyDescent="0.25">
      <c r="B29" t="s">
        <v>832</v>
      </c>
      <c r="C29" t="s">
        <v>1030</v>
      </c>
      <c r="D29" t="s">
        <v>1068</v>
      </c>
      <c r="E29" t="s">
        <v>1050</v>
      </c>
      <c r="F29" t="s">
        <v>900</v>
      </c>
      <c r="G29" t="s">
        <v>838</v>
      </c>
      <c r="H29" t="s">
        <v>984</v>
      </c>
      <c r="I29" t="s">
        <v>1033</v>
      </c>
      <c r="J29" t="s">
        <v>1037</v>
      </c>
      <c r="K29" t="s">
        <v>1084</v>
      </c>
      <c r="L29">
        <v>286.29000000000002</v>
      </c>
      <c r="M29" t="s">
        <v>1032</v>
      </c>
      <c r="N29" t="s">
        <v>1032</v>
      </c>
      <c r="O29" s="401">
        <v>0</v>
      </c>
      <c r="P29" t="s">
        <v>1085</v>
      </c>
      <c r="Q29" t="s">
        <v>842</v>
      </c>
      <c r="R29" t="s">
        <v>846</v>
      </c>
    </row>
    <row r="30" spans="2:18" x14ac:dyDescent="0.25">
      <c r="B30" t="s">
        <v>832</v>
      </c>
      <c r="C30" t="s">
        <v>898</v>
      </c>
      <c r="D30" t="s">
        <v>1069</v>
      </c>
      <c r="E30" t="s">
        <v>1050</v>
      </c>
      <c r="F30" t="s">
        <v>900</v>
      </c>
      <c r="G30" t="s">
        <v>838</v>
      </c>
      <c r="H30" t="s">
        <v>832</v>
      </c>
      <c r="I30" t="s">
        <v>1033</v>
      </c>
      <c r="J30" t="s">
        <v>1037</v>
      </c>
      <c r="K30" t="s">
        <v>1084</v>
      </c>
      <c r="L30">
        <v>505.09</v>
      </c>
      <c r="M30" t="s">
        <v>1032</v>
      </c>
      <c r="N30" t="s">
        <v>1032</v>
      </c>
      <c r="O30" s="401">
        <v>0</v>
      </c>
      <c r="P30" t="s">
        <v>1085</v>
      </c>
      <c r="Q30" t="s">
        <v>842</v>
      </c>
      <c r="R30" t="s">
        <v>846</v>
      </c>
    </row>
    <row r="31" spans="2:18" x14ac:dyDescent="0.25">
      <c r="B31" t="s">
        <v>832</v>
      </c>
      <c r="C31" t="s">
        <v>1070</v>
      </c>
      <c r="D31" t="s">
        <v>1071</v>
      </c>
      <c r="E31" t="s">
        <v>1050</v>
      </c>
      <c r="F31" t="s">
        <v>900</v>
      </c>
      <c r="G31" t="s">
        <v>838</v>
      </c>
      <c r="H31" t="s">
        <v>900</v>
      </c>
      <c r="I31" t="s">
        <v>1033</v>
      </c>
      <c r="J31" t="s">
        <v>1037</v>
      </c>
      <c r="K31" t="s">
        <v>1084</v>
      </c>
      <c r="L31">
        <v>389.41</v>
      </c>
      <c r="M31" t="s">
        <v>1032</v>
      </c>
      <c r="N31" t="s">
        <v>1032</v>
      </c>
      <c r="O31" s="401">
        <v>0</v>
      </c>
      <c r="P31" t="s">
        <v>1085</v>
      </c>
      <c r="Q31" t="s">
        <v>842</v>
      </c>
      <c r="R31" t="s">
        <v>846</v>
      </c>
    </row>
    <row r="32" spans="2:18" x14ac:dyDescent="0.25">
      <c r="B32" t="s">
        <v>832</v>
      </c>
      <c r="C32" t="s">
        <v>1072</v>
      </c>
      <c r="D32" t="s">
        <v>1073</v>
      </c>
      <c r="E32" t="s">
        <v>1050</v>
      </c>
      <c r="F32" t="s">
        <v>900</v>
      </c>
      <c r="G32" t="s">
        <v>838</v>
      </c>
      <c r="H32" t="s">
        <v>844</v>
      </c>
      <c r="I32" t="s">
        <v>1033</v>
      </c>
      <c r="J32" t="s">
        <v>1037</v>
      </c>
      <c r="K32" t="s">
        <v>1084</v>
      </c>
      <c r="L32">
        <v>437.66</v>
      </c>
      <c r="M32" t="s">
        <v>1032</v>
      </c>
      <c r="N32" t="s">
        <v>1032</v>
      </c>
      <c r="O32" s="401">
        <v>0</v>
      </c>
      <c r="P32" t="s">
        <v>1085</v>
      </c>
      <c r="Q32" t="s">
        <v>842</v>
      </c>
      <c r="R32" t="s">
        <v>846</v>
      </c>
    </row>
    <row r="33" spans="2:18" x14ac:dyDescent="0.25">
      <c r="B33" t="s">
        <v>832</v>
      </c>
      <c r="C33" t="s">
        <v>1003</v>
      </c>
      <c r="D33" t="s">
        <v>1074</v>
      </c>
      <c r="E33" t="s">
        <v>1050</v>
      </c>
      <c r="F33" t="s">
        <v>844</v>
      </c>
      <c r="G33" t="s">
        <v>838</v>
      </c>
      <c r="H33" t="s">
        <v>832</v>
      </c>
      <c r="I33" t="s">
        <v>1054</v>
      </c>
      <c r="J33" t="s">
        <v>1037</v>
      </c>
      <c r="K33" t="s">
        <v>1084</v>
      </c>
      <c r="L33">
        <v>6117.66</v>
      </c>
      <c r="M33" t="s">
        <v>1032</v>
      </c>
      <c r="N33" t="s">
        <v>1032</v>
      </c>
      <c r="O33" s="401">
        <v>0</v>
      </c>
      <c r="P33" t="s">
        <v>1085</v>
      </c>
      <c r="Q33" t="s">
        <v>842</v>
      </c>
      <c r="R33" t="s">
        <v>846</v>
      </c>
    </row>
    <row r="34" spans="2:18" x14ac:dyDescent="0.25">
      <c r="B34" t="s">
        <v>832</v>
      </c>
      <c r="C34" t="s">
        <v>1003</v>
      </c>
      <c r="D34" t="s">
        <v>1074</v>
      </c>
      <c r="E34" t="s">
        <v>1050</v>
      </c>
      <c r="F34" t="s">
        <v>844</v>
      </c>
      <c r="G34" t="s">
        <v>838</v>
      </c>
      <c r="H34" t="s">
        <v>844</v>
      </c>
      <c r="I34" t="s">
        <v>1054</v>
      </c>
      <c r="J34" t="s">
        <v>1037</v>
      </c>
      <c r="K34" t="s">
        <v>1084</v>
      </c>
      <c r="L34">
        <v>6464.35</v>
      </c>
      <c r="M34" t="s">
        <v>1032</v>
      </c>
      <c r="N34" t="s">
        <v>1032</v>
      </c>
      <c r="O34" s="401">
        <v>0</v>
      </c>
      <c r="P34" t="s">
        <v>1085</v>
      </c>
      <c r="Q34" t="s">
        <v>842</v>
      </c>
      <c r="R34" t="s">
        <v>846</v>
      </c>
    </row>
    <row r="35" spans="2:18" x14ac:dyDescent="0.25">
      <c r="B35" t="s">
        <v>832</v>
      </c>
      <c r="C35" t="s">
        <v>1003</v>
      </c>
      <c r="D35" t="s">
        <v>1074</v>
      </c>
      <c r="E35" t="s">
        <v>1050</v>
      </c>
      <c r="F35" t="s">
        <v>844</v>
      </c>
      <c r="G35" t="s">
        <v>838</v>
      </c>
      <c r="H35" t="s">
        <v>900</v>
      </c>
      <c r="I35" t="s">
        <v>1054</v>
      </c>
      <c r="J35" t="s">
        <v>1037</v>
      </c>
      <c r="K35" t="s">
        <v>1084</v>
      </c>
      <c r="L35">
        <v>6852.11</v>
      </c>
      <c r="M35" t="s">
        <v>1032</v>
      </c>
      <c r="N35" t="s">
        <v>1032</v>
      </c>
      <c r="O35" s="401">
        <v>0</v>
      </c>
      <c r="P35" t="s">
        <v>1085</v>
      </c>
      <c r="Q35" t="s">
        <v>842</v>
      </c>
      <c r="R35" t="s">
        <v>846</v>
      </c>
    </row>
    <row r="36" spans="2:18" x14ac:dyDescent="0.25">
      <c r="B36" t="s">
        <v>832</v>
      </c>
      <c r="C36" t="s">
        <v>851</v>
      </c>
      <c r="D36" t="s">
        <v>1075</v>
      </c>
      <c r="E36" t="s">
        <v>1050</v>
      </c>
      <c r="F36" t="s">
        <v>832</v>
      </c>
      <c r="G36" t="s">
        <v>838</v>
      </c>
      <c r="H36" t="s">
        <v>900</v>
      </c>
      <c r="I36" t="s">
        <v>1076</v>
      </c>
      <c r="J36" t="s">
        <v>1037</v>
      </c>
      <c r="K36" t="s">
        <v>1084</v>
      </c>
      <c r="L36">
        <v>7466.99</v>
      </c>
      <c r="M36" t="s">
        <v>1032</v>
      </c>
      <c r="N36" t="s">
        <v>1032</v>
      </c>
      <c r="O36" s="401">
        <v>0</v>
      </c>
      <c r="P36" t="s">
        <v>1085</v>
      </c>
      <c r="Q36" t="s">
        <v>842</v>
      </c>
      <c r="R36" t="s">
        <v>846</v>
      </c>
    </row>
    <row r="37" spans="2:18" x14ac:dyDescent="0.25">
      <c r="B37" t="s">
        <v>832</v>
      </c>
      <c r="C37" t="s">
        <v>854</v>
      </c>
      <c r="D37" t="s">
        <v>1077</v>
      </c>
      <c r="E37" t="s">
        <v>1050</v>
      </c>
      <c r="F37" t="s">
        <v>832</v>
      </c>
      <c r="G37" t="s">
        <v>838</v>
      </c>
      <c r="H37" t="s">
        <v>900</v>
      </c>
      <c r="I37" t="s">
        <v>1078</v>
      </c>
      <c r="J37" t="s">
        <v>1037</v>
      </c>
      <c r="K37" t="s">
        <v>1084</v>
      </c>
      <c r="L37">
        <v>8722.58</v>
      </c>
      <c r="M37" t="s">
        <v>1032</v>
      </c>
      <c r="N37" t="s">
        <v>1032</v>
      </c>
      <c r="O37" s="401">
        <v>0</v>
      </c>
      <c r="P37" t="s">
        <v>1085</v>
      </c>
      <c r="Q37" t="s">
        <v>842</v>
      </c>
      <c r="R37" t="s">
        <v>846</v>
      </c>
    </row>
    <row r="38" spans="2:18" x14ac:dyDescent="0.25">
      <c r="B38" s="261"/>
      <c r="C38" s="262"/>
      <c r="D38" s="263"/>
      <c r="E38" s="262"/>
      <c r="F38" s="262"/>
      <c r="G38" s="262"/>
      <c r="H38" s="262"/>
      <c r="I38" s="262"/>
      <c r="K38" s="264" t="s">
        <v>224</v>
      </c>
      <c r="L38" s="265">
        <f>SUBTOTAL(109,Tabla16[Monto Mensual Jornada ó de HSM
Zona A])</f>
        <v>193515.54999999996</v>
      </c>
      <c r="M38" s="266"/>
      <c r="N38" s="266"/>
      <c r="O38" s="262"/>
      <c r="P38" s="262"/>
      <c r="Q38" s="262"/>
      <c r="R38" s="267"/>
    </row>
    <row r="39" spans="2:18" x14ac:dyDescent="0.25">
      <c r="B39" s="268"/>
      <c r="C39" s="269"/>
      <c r="D39" s="270"/>
      <c r="E39" s="269"/>
      <c r="F39" s="269"/>
      <c r="G39" s="269"/>
      <c r="H39" s="269"/>
      <c r="I39" s="269"/>
      <c r="L39" s="271" t="s">
        <v>225</v>
      </c>
      <c r="M39" s="265">
        <f>SUM(Tabla16[Monto Mensual Jornada ó de HSM
Zona B])</f>
        <v>0</v>
      </c>
      <c r="N39" s="272"/>
      <c r="O39" s="269"/>
      <c r="P39" s="269"/>
      <c r="Q39" s="269"/>
      <c r="R39" s="273"/>
    </row>
    <row r="40" spans="2:18" x14ac:dyDescent="0.25">
      <c r="B40" s="268"/>
      <c r="C40" s="269"/>
      <c r="D40" s="270"/>
      <c r="E40" s="269"/>
      <c r="F40" s="269"/>
      <c r="G40" s="269"/>
      <c r="H40" s="269"/>
      <c r="I40" s="269"/>
      <c r="M40" s="271" t="s">
        <v>226</v>
      </c>
      <c r="N40" s="265">
        <f>SUM(Tabla16[Monto Mensual Jornada ó de HSM
Zona C])</f>
        <v>0</v>
      </c>
      <c r="O40" s="269"/>
      <c r="P40" s="269"/>
      <c r="Q40" s="269"/>
      <c r="R40" s="273"/>
    </row>
    <row r="41" spans="2:18" x14ac:dyDescent="0.25">
      <c r="B41" s="274"/>
      <c r="C41" s="275"/>
      <c r="D41" s="276"/>
      <c r="E41" s="275"/>
      <c r="F41" s="275"/>
      <c r="G41" s="275"/>
      <c r="H41" s="275"/>
      <c r="I41" s="275"/>
      <c r="J41" s="275"/>
      <c r="K41" s="275"/>
      <c r="L41" s="277"/>
      <c r="M41" s="277"/>
      <c r="N41" s="277"/>
      <c r="O41" s="275"/>
      <c r="P41" s="275"/>
      <c r="Q41" s="275"/>
      <c r="R41" s="278"/>
    </row>
    <row r="42" spans="2:18" x14ac:dyDescent="0.25">
      <c r="B42" s="54" t="s">
        <v>161</v>
      </c>
      <c r="C42" s="56"/>
      <c r="D42" s="56"/>
      <c r="E42" s="200"/>
      <c r="F42" s="56"/>
      <c r="G42" s="279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</row>
    <row r="43" spans="2:18" x14ac:dyDescent="0.25">
      <c r="B43" s="56"/>
      <c r="C43" s="56"/>
      <c r="D43" s="56"/>
      <c r="E43" s="56"/>
      <c r="F43" s="56"/>
      <c r="G43" s="279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</row>
    <row r="44" spans="2:18" x14ac:dyDescent="0.25">
      <c r="B44" s="11"/>
      <c r="C44" s="12"/>
      <c r="D44" s="13"/>
    </row>
    <row r="45" spans="2:18" x14ac:dyDescent="0.25">
      <c r="B45" s="438" t="str">
        <f>'Caratula Resumen'!B46:E46</f>
        <v>Héctor Alejandro González López</v>
      </c>
      <c r="C45" s="439"/>
      <c r="D45" s="440"/>
    </row>
    <row r="46" spans="2:18" x14ac:dyDescent="0.25">
      <c r="B46" s="441" t="s">
        <v>42</v>
      </c>
      <c r="C46" s="442"/>
      <c r="D46" s="443"/>
    </row>
    <row r="47" spans="2:18" x14ac:dyDescent="0.25">
      <c r="B47" s="14"/>
      <c r="C47" s="365"/>
      <c r="D47" s="16"/>
    </row>
    <row r="48" spans="2:18" x14ac:dyDescent="0.25">
      <c r="B48" s="438" t="str">
        <f>'Caratula Resumen'!B49:E49</f>
        <v>Unidad de Enlace PEF / CONAC</v>
      </c>
      <c r="C48" s="439"/>
      <c r="D48" s="440"/>
    </row>
    <row r="49" spans="2:4" x14ac:dyDescent="0.25">
      <c r="B49" s="441" t="s">
        <v>43</v>
      </c>
      <c r="C49" s="442"/>
      <c r="D49" s="443"/>
    </row>
    <row r="50" spans="2:4" x14ac:dyDescent="0.25">
      <c r="B50" s="14"/>
      <c r="C50" s="365"/>
      <c r="D50" s="16"/>
    </row>
    <row r="51" spans="2:4" x14ac:dyDescent="0.25">
      <c r="B51" s="438"/>
      <c r="C51" s="439"/>
      <c r="D51" s="440"/>
    </row>
    <row r="52" spans="2:4" x14ac:dyDescent="0.25">
      <c r="B52" s="441" t="s">
        <v>44</v>
      </c>
      <c r="C52" s="442"/>
      <c r="D52" s="443"/>
    </row>
    <row r="53" spans="2:4" x14ac:dyDescent="0.25">
      <c r="B53" s="14"/>
      <c r="C53" s="365"/>
      <c r="D53" s="16"/>
    </row>
    <row r="54" spans="2:4" x14ac:dyDescent="0.25">
      <c r="B54" s="444">
        <f>'Caratula Resumen'!B55:E55</f>
        <v>44111</v>
      </c>
      <c r="C54" s="460"/>
      <c r="D54" s="461"/>
    </row>
    <row r="55" spans="2:4" x14ac:dyDescent="0.25">
      <c r="B55" s="441" t="s">
        <v>45</v>
      </c>
      <c r="C55" s="442"/>
      <c r="D55" s="443"/>
    </row>
    <row r="56" spans="2:4" x14ac:dyDescent="0.25">
      <c r="B56" s="386"/>
      <c r="C56" s="387"/>
      <c r="D56" s="388"/>
    </row>
  </sheetData>
  <mergeCells count="20">
    <mergeCell ref="B52:D52"/>
    <mergeCell ref="B54:D54"/>
    <mergeCell ref="B55:D55"/>
    <mergeCell ref="B45:D45"/>
    <mergeCell ref="B46:D46"/>
    <mergeCell ref="B48:D48"/>
    <mergeCell ref="B49:D49"/>
    <mergeCell ref="B51:D51"/>
    <mergeCell ref="J11:N11"/>
    <mergeCell ref="O11:Q11"/>
    <mergeCell ref="R11:R12"/>
    <mergeCell ref="Q7:R7"/>
    <mergeCell ref="B11:B12"/>
    <mergeCell ref="C11:C12"/>
    <mergeCell ref="D11:D12"/>
    <mergeCell ref="E11:E12"/>
    <mergeCell ref="F11:F12"/>
    <mergeCell ref="G11:G12"/>
    <mergeCell ref="H11:H12"/>
    <mergeCell ref="I11:I12"/>
  </mergeCells>
  <dataValidations count="1">
    <dataValidation allowBlank="1" showInputMessage="1" showErrorMessage="1" sqref="Q8 B8" xr:uid="{00000000-0002-0000-0B00-000000000000}"/>
  </dataValidations>
  <pageMargins left="0.23622047244094491" right="0.62992125984251968" top="0.74803149606299213" bottom="0.74803149606299213" header="0.31496062992125984" footer="0.31496062992125984"/>
  <pageSetup paperSize="9" scale="52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1:K86"/>
  <sheetViews>
    <sheetView showGridLines="0" topLeftCell="A74" zoomScaleNormal="100" workbookViewId="0">
      <selection activeCell="B81" sqref="B81:E81"/>
    </sheetView>
  </sheetViews>
  <sheetFormatPr baseColWidth="10" defaultColWidth="13.5703125" defaultRowHeight="15" x14ac:dyDescent="0.25"/>
  <cols>
    <col min="1" max="1" width="2.85546875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9" width="14.28515625" customWidth="1"/>
    <col min="10" max="10" width="13.7109375" customWidth="1"/>
    <col min="11" max="11" width="17.42578125" customWidth="1"/>
    <col min="12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5" customHeight="1" x14ac:dyDescent="0.25"/>
    <row r="6" spans="2:11" ht="15" customHeight="1" x14ac:dyDescent="0.25"/>
    <row r="7" spans="2:11" ht="18.75" x14ac:dyDescent="0.3">
      <c r="B7" s="62" t="s">
        <v>227</v>
      </c>
      <c r="C7" s="63"/>
      <c r="D7" s="63"/>
      <c r="E7" s="63"/>
      <c r="F7" s="63"/>
      <c r="G7" s="63"/>
      <c r="H7" s="380"/>
      <c r="I7" s="381" t="s">
        <v>186</v>
      </c>
      <c r="J7" s="503" t="s">
        <v>316</v>
      </c>
      <c r="K7" s="504"/>
    </row>
    <row r="8" spans="2:11" ht="18.75" x14ac:dyDescent="0.3">
      <c r="B8" s="374" t="s">
        <v>280</v>
      </c>
      <c r="C8" s="375"/>
      <c r="D8" s="375"/>
      <c r="E8" s="375"/>
      <c r="F8" s="375"/>
      <c r="G8" s="375"/>
      <c r="H8" s="375"/>
      <c r="I8" s="23"/>
      <c r="J8" s="375"/>
      <c r="K8" s="378" t="s">
        <v>1208</v>
      </c>
    </row>
    <row r="9" spans="2:11" x14ac:dyDescent="0.25">
      <c r="B9" s="68"/>
      <c r="C9" s="69"/>
      <c r="D9" s="69"/>
      <c r="E9" s="69"/>
      <c r="F9" s="69"/>
      <c r="G9" s="69"/>
      <c r="H9" s="69"/>
      <c r="I9" s="69"/>
      <c r="J9" s="69"/>
      <c r="K9" s="70"/>
    </row>
    <row r="10" spans="2:11" ht="5.0999999999999996" customHeight="1" x14ac:dyDescent="0.25"/>
    <row r="11" spans="2:11" ht="68.25" customHeight="1" x14ac:dyDescent="0.25">
      <c r="B11" s="248" t="s">
        <v>207</v>
      </c>
      <c r="C11" s="248" t="s">
        <v>228</v>
      </c>
      <c r="D11" s="248" t="s">
        <v>229</v>
      </c>
      <c r="E11" s="248" t="s">
        <v>230</v>
      </c>
      <c r="F11" s="248" t="s">
        <v>231</v>
      </c>
      <c r="G11" s="248" t="s">
        <v>212</v>
      </c>
      <c r="H11" s="248" t="s">
        <v>232</v>
      </c>
      <c r="I11" s="248" t="s">
        <v>233</v>
      </c>
      <c r="J11" s="248" t="s">
        <v>234</v>
      </c>
      <c r="K11" s="248" t="s">
        <v>235</v>
      </c>
    </row>
    <row r="12" spans="2:11" ht="5.0999999999999996" customHeight="1" x14ac:dyDescent="0.25"/>
    <row r="13" spans="2:11" ht="75" hidden="1" x14ac:dyDescent="0.25">
      <c r="B13" s="248" t="s">
        <v>207</v>
      </c>
      <c r="C13" s="248" t="s">
        <v>228</v>
      </c>
      <c r="D13" s="248" t="s">
        <v>229</v>
      </c>
      <c r="E13" s="248" t="s">
        <v>230</v>
      </c>
      <c r="F13" s="248" t="s">
        <v>231</v>
      </c>
      <c r="G13" s="248" t="s">
        <v>212</v>
      </c>
      <c r="H13" s="248" t="s">
        <v>232</v>
      </c>
      <c r="I13" s="248" t="s">
        <v>233</v>
      </c>
      <c r="J13" s="248" t="s">
        <v>234</v>
      </c>
      <c r="K13" s="248" t="s">
        <v>235</v>
      </c>
    </row>
    <row r="14" spans="2:11" x14ac:dyDescent="0.25">
      <c r="B14" t="s">
        <v>832</v>
      </c>
      <c r="C14" t="s">
        <v>1086</v>
      </c>
      <c r="D14" t="s">
        <v>1087</v>
      </c>
      <c r="E14" t="s">
        <v>831</v>
      </c>
      <c r="F14" t="s">
        <v>1088</v>
      </c>
      <c r="G14" t="s">
        <v>1089</v>
      </c>
      <c r="H14" t="s">
        <v>1090</v>
      </c>
      <c r="J14" t="s">
        <v>845</v>
      </c>
      <c r="K14" t="s">
        <v>1091</v>
      </c>
    </row>
    <row r="15" spans="2:11" x14ac:dyDescent="0.25">
      <c r="B15" t="s">
        <v>832</v>
      </c>
      <c r="C15" t="s">
        <v>1050</v>
      </c>
      <c r="D15" t="s">
        <v>1087</v>
      </c>
      <c r="E15" t="s">
        <v>831</v>
      </c>
      <c r="F15" t="s">
        <v>1092</v>
      </c>
      <c r="G15" t="s">
        <v>1093</v>
      </c>
      <c r="H15" t="s">
        <v>1094</v>
      </c>
      <c r="J15" t="s">
        <v>845</v>
      </c>
      <c r="K15" t="s">
        <v>1091</v>
      </c>
    </row>
    <row r="16" spans="2:11" x14ac:dyDescent="0.25">
      <c r="B16" t="s">
        <v>832</v>
      </c>
      <c r="C16" t="s">
        <v>1086</v>
      </c>
      <c r="D16" t="s">
        <v>1087</v>
      </c>
      <c r="E16" t="s">
        <v>831</v>
      </c>
      <c r="F16" t="s">
        <v>1088</v>
      </c>
      <c r="G16" t="s">
        <v>1095</v>
      </c>
      <c r="H16" t="s">
        <v>1096</v>
      </c>
      <c r="J16" t="s">
        <v>845</v>
      </c>
      <c r="K16" t="s">
        <v>1091</v>
      </c>
    </row>
    <row r="17" spans="2:11" x14ac:dyDescent="0.25">
      <c r="B17" t="s">
        <v>832</v>
      </c>
      <c r="C17" t="s">
        <v>1086</v>
      </c>
      <c r="D17" t="s">
        <v>1087</v>
      </c>
      <c r="E17" t="s">
        <v>831</v>
      </c>
      <c r="F17" t="s">
        <v>1088</v>
      </c>
      <c r="G17" t="s">
        <v>1097</v>
      </c>
      <c r="H17" t="s">
        <v>1098</v>
      </c>
      <c r="J17" t="s">
        <v>845</v>
      </c>
      <c r="K17" t="s">
        <v>1091</v>
      </c>
    </row>
    <row r="18" spans="2:11" x14ac:dyDescent="0.25">
      <c r="B18" t="s">
        <v>832</v>
      </c>
      <c r="C18" t="s">
        <v>1086</v>
      </c>
      <c r="D18" t="s">
        <v>1087</v>
      </c>
      <c r="E18" t="s">
        <v>831</v>
      </c>
      <c r="F18" t="s">
        <v>1088</v>
      </c>
      <c r="G18" t="s">
        <v>1099</v>
      </c>
      <c r="H18" t="s">
        <v>1100</v>
      </c>
      <c r="J18" t="s">
        <v>845</v>
      </c>
      <c r="K18" t="s">
        <v>1091</v>
      </c>
    </row>
    <row r="19" spans="2:11" x14ac:dyDescent="0.25">
      <c r="B19" t="s">
        <v>832</v>
      </c>
      <c r="C19" t="s">
        <v>1086</v>
      </c>
      <c r="D19" t="s">
        <v>1087</v>
      </c>
      <c r="E19" t="s">
        <v>831</v>
      </c>
      <c r="F19" t="s">
        <v>1088</v>
      </c>
      <c r="G19" t="s">
        <v>1101</v>
      </c>
      <c r="H19" t="s">
        <v>1102</v>
      </c>
      <c r="J19" t="s">
        <v>845</v>
      </c>
      <c r="K19" t="s">
        <v>1091</v>
      </c>
    </row>
    <row r="20" spans="2:11" x14ac:dyDescent="0.25">
      <c r="B20" t="s">
        <v>832</v>
      </c>
      <c r="C20" t="s">
        <v>1086</v>
      </c>
      <c r="D20" t="s">
        <v>1087</v>
      </c>
      <c r="E20" t="s">
        <v>831</v>
      </c>
      <c r="F20" t="s">
        <v>1088</v>
      </c>
      <c r="G20" t="s">
        <v>1089</v>
      </c>
      <c r="H20" t="s">
        <v>1103</v>
      </c>
      <c r="J20" t="s">
        <v>845</v>
      </c>
      <c r="K20" t="s">
        <v>1091</v>
      </c>
    </row>
    <row r="21" spans="2:11" x14ac:dyDescent="0.25">
      <c r="B21" t="s">
        <v>832</v>
      </c>
      <c r="C21" t="s">
        <v>1086</v>
      </c>
      <c r="D21" t="s">
        <v>1087</v>
      </c>
      <c r="E21" t="s">
        <v>831</v>
      </c>
      <c r="F21" t="s">
        <v>1088</v>
      </c>
      <c r="G21" t="s">
        <v>1104</v>
      </c>
      <c r="H21" t="s">
        <v>1105</v>
      </c>
      <c r="J21" t="s">
        <v>845</v>
      </c>
      <c r="K21" t="s">
        <v>1091</v>
      </c>
    </row>
    <row r="22" spans="2:11" x14ac:dyDescent="0.25">
      <c r="B22" t="s">
        <v>832</v>
      </c>
      <c r="C22" t="s">
        <v>1086</v>
      </c>
      <c r="D22" t="s">
        <v>1087</v>
      </c>
      <c r="E22" t="s">
        <v>831</v>
      </c>
      <c r="F22" t="s">
        <v>1088</v>
      </c>
      <c r="G22" t="s">
        <v>1106</v>
      </c>
      <c r="H22" t="s">
        <v>1107</v>
      </c>
      <c r="J22" t="s">
        <v>845</v>
      </c>
      <c r="K22" t="s">
        <v>1091</v>
      </c>
    </row>
    <row r="23" spans="2:11" x14ac:dyDescent="0.25">
      <c r="B23" t="s">
        <v>832</v>
      </c>
      <c r="C23" t="s">
        <v>1086</v>
      </c>
      <c r="D23" t="s">
        <v>1087</v>
      </c>
      <c r="E23" t="s">
        <v>831</v>
      </c>
      <c r="F23" t="s">
        <v>1088</v>
      </c>
      <c r="G23" t="s">
        <v>1108</v>
      </c>
      <c r="H23" t="s">
        <v>1109</v>
      </c>
      <c r="J23" t="s">
        <v>845</v>
      </c>
      <c r="K23" t="s">
        <v>1091</v>
      </c>
    </row>
    <row r="24" spans="2:11" x14ac:dyDescent="0.25">
      <c r="B24" t="s">
        <v>832</v>
      </c>
      <c r="C24" t="s">
        <v>1086</v>
      </c>
      <c r="D24" t="s">
        <v>1087</v>
      </c>
      <c r="E24" t="s">
        <v>831</v>
      </c>
      <c r="F24" t="s">
        <v>1088</v>
      </c>
      <c r="G24" t="s">
        <v>1104</v>
      </c>
      <c r="H24" t="s">
        <v>1110</v>
      </c>
      <c r="J24" t="s">
        <v>845</v>
      </c>
      <c r="K24" t="s">
        <v>1091</v>
      </c>
    </row>
    <row r="25" spans="2:11" x14ac:dyDescent="0.25">
      <c r="B25" t="s">
        <v>832</v>
      </c>
      <c r="C25" t="s">
        <v>1086</v>
      </c>
      <c r="D25" t="s">
        <v>1111</v>
      </c>
      <c r="E25" t="s">
        <v>831</v>
      </c>
      <c r="F25" t="s">
        <v>1088</v>
      </c>
      <c r="G25" t="s">
        <v>1108</v>
      </c>
      <c r="H25" t="s">
        <v>1112</v>
      </c>
      <c r="J25" t="s">
        <v>845</v>
      </c>
      <c r="K25" t="s">
        <v>1091</v>
      </c>
    </row>
    <row r="26" spans="2:11" x14ac:dyDescent="0.25">
      <c r="B26" t="s">
        <v>832</v>
      </c>
      <c r="C26" t="s">
        <v>1050</v>
      </c>
      <c r="D26" t="s">
        <v>1087</v>
      </c>
      <c r="E26" t="s">
        <v>831</v>
      </c>
      <c r="F26" t="s">
        <v>1092</v>
      </c>
      <c r="G26" t="s">
        <v>839</v>
      </c>
      <c r="H26" t="s">
        <v>1113</v>
      </c>
      <c r="J26" t="s">
        <v>845</v>
      </c>
      <c r="K26" t="s">
        <v>1091</v>
      </c>
    </row>
    <row r="27" spans="2:11" x14ac:dyDescent="0.25">
      <c r="B27" t="s">
        <v>832</v>
      </c>
      <c r="C27" t="s">
        <v>1050</v>
      </c>
      <c r="D27" t="s">
        <v>1087</v>
      </c>
      <c r="E27" t="s">
        <v>831</v>
      </c>
      <c r="F27" t="s">
        <v>1092</v>
      </c>
      <c r="G27" t="s">
        <v>839</v>
      </c>
      <c r="H27" t="s">
        <v>1114</v>
      </c>
      <c r="J27" t="s">
        <v>845</v>
      </c>
      <c r="K27" t="s">
        <v>1091</v>
      </c>
    </row>
    <row r="28" spans="2:11" x14ac:dyDescent="0.25">
      <c r="B28" t="s">
        <v>832</v>
      </c>
      <c r="C28" t="s">
        <v>1086</v>
      </c>
      <c r="D28" t="s">
        <v>1111</v>
      </c>
      <c r="E28" t="s">
        <v>831</v>
      </c>
      <c r="F28" t="s">
        <v>1088</v>
      </c>
      <c r="G28" t="s">
        <v>1106</v>
      </c>
      <c r="H28" t="s">
        <v>1115</v>
      </c>
      <c r="J28" t="s">
        <v>845</v>
      </c>
      <c r="K28" t="s">
        <v>1091</v>
      </c>
    </row>
    <row r="29" spans="2:11" x14ac:dyDescent="0.25">
      <c r="B29" t="s">
        <v>832</v>
      </c>
      <c r="C29" t="s">
        <v>1086</v>
      </c>
      <c r="D29" t="s">
        <v>1087</v>
      </c>
      <c r="E29" t="s">
        <v>831</v>
      </c>
      <c r="F29" t="s">
        <v>1088</v>
      </c>
      <c r="G29" t="s">
        <v>1116</v>
      </c>
      <c r="H29" t="s">
        <v>1117</v>
      </c>
      <c r="J29" t="s">
        <v>845</v>
      </c>
      <c r="K29" t="s">
        <v>1091</v>
      </c>
    </row>
    <row r="30" spans="2:11" x14ac:dyDescent="0.25">
      <c r="B30" t="s">
        <v>832</v>
      </c>
      <c r="C30" t="s">
        <v>1050</v>
      </c>
      <c r="D30" t="s">
        <v>1087</v>
      </c>
      <c r="E30" t="s">
        <v>831</v>
      </c>
      <c r="F30" t="s">
        <v>1092</v>
      </c>
      <c r="G30" t="s">
        <v>1118</v>
      </c>
      <c r="H30" t="s">
        <v>1119</v>
      </c>
      <c r="J30" t="s">
        <v>845</v>
      </c>
      <c r="K30" t="s">
        <v>1091</v>
      </c>
    </row>
    <row r="31" spans="2:11" x14ac:dyDescent="0.25">
      <c r="B31" t="s">
        <v>832</v>
      </c>
      <c r="C31" t="s">
        <v>1050</v>
      </c>
      <c r="D31" t="s">
        <v>1087</v>
      </c>
      <c r="E31" t="s">
        <v>831</v>
      </c>
      <c r="F31" t="s">
        <v>1092</v>
      </c>
      <c r="G31" t="s">
        <v>1120</v>
      </c>
      <c r="H31" t="s">
        <v>1121</v>
      </c>
      <c r="J31" t="s">
        <v>845</v>
      </c>
      <c r="K31" t="s">
        <v>1091</v>
      </c>
    </row>
    <row r="32" spans="2:11" x14ac:dyDescent="0.25">
      <c r="B32" t="s">
        <v>832</v>
      </c>
      <c r="C32" t="s">
        <v>1050</v>
      </c>
      <c r="D32" t="s">
        <v>1087</v>
      </c>
      <c r="E32" t="s">
        <v>831</v>
      </c>
      <c r="F32" t="s">
        <v>1092</v>
      </c>
      <c r="G32" t="s">
        <v>1122</v>
      </c>
      <c r="H32" t="s">
        <v>1123</v>
      </c>
      <c r="J32" t="s">
        <v>845</v>
      </c>
      <c r="K32" t="s">
        <v>1091</v>
      </c>
    </row>
    <row r="33" spans="2:11" x14ac:dyDescent="0.25">
      <c r="B33" t="s">
        <v>832</v>
      </c>
      <c r="C33" t="s">
        <v>1086</v>
      </c>
      <c r="D33" t="s">
        <v>1087</v>
      </c>
      <c r="E33" t="s">
        <v>831</v>
      </c>
      <c r="F33" t="s">
        <v>1088</v>
      </c>
      <c r="G33" t="s">
        <v>1124</v>
      </c>
      <c r="H33" t="s">
        <v>1125</v>
      </c>
      <c r="J33" t="s">
        <v>845</v>
      </c>
      <c r="K33" t="s">
        <v>1091</v>
      </c>
    </row>
    <row r="34" spans="2:11" x14ac:dyDescent="0.25">
      <c r="B34" t="s">
        <v>832</v>
      </c>
      <c r="C34" t="s">
        <v>1050</v>
      </c>
      <c r="D34" t="s">
        <v>1087</v>
      </c>
      <c r="E34" t="s">
        <v>831</v>
      </c>
      <c r="F34" t="s">
        <v>1092</v>
      </c>
      <c r="G34" t="s">
        <v>1126</v>
      </c>
      <c r="H34" t="s">
        <v>1127</v>
      </c>
      <c r="J34" t="s">
        <v>845</v>
      </c>
      <c r="K34" t="s">
        <v>1091</v>
      </c>
    </row>
    <row r="35" spans="2:11" x14ac:dyDescent="0.25">
      <c r="B35" t="s">
        <v>832</v>
      </c>
      <c r="C35" t="s">
        <v>1050</v>
      </c>
      <c r="D35" t="s">
        <v>1087</v>
      </c>
      <c r="E35" t="s">
        <v>831</v>
      </c>
      <c r="F35" t="s">
        <v>1092</v>
      </c>
      <c r="G35" t="s">
        <v>1128</v>
      </c>
      <c r="H35" t="s">
        <v>1129</v>
      </c>
      <c r="J35" t="s">
        <v>845</v>
      </c>
      <c r="K35" t="s">
        <v>1091</v>
      </c>
    </row>
    <row r="36" spans="2:11" x14ac:dyDescent="0.25">
      <c r="B36" t="s">
        <v>832</v>
      </c>
      <c r="C36" t="s">
        <v>1086</v>
      </c>
      <c r="D36" t="s">
        <v>1087</v>
      </c>
      <c r="E36" t="s">
        <v>831</v>
      </c>
      <c r="F36" t="s">
        <v>1088</v>
      </c>
      <c r="G36" t="s">
        <v>1130</v>
      </c>
      <c r="H36" t="s">
        <v>1131</v>
      </c>
      <c r="J36" t="s">
        <v>845</v>
      </c>
      <c r="K36" t="s">
        <v>1091</v>
      </c>
    </row>
    <row r="37" spans="2:11" x14ac:dyDescent="0.25">
      <c r="B37" t="s">
        <v>832</v>
      </c>
      <c r="C37" t="s">
        <v>1086</v>
      </c>
      <c r="D37" t="s">
        <v>1087</v>
      </c>
      <c r="E37" t="s">
        <v>831</v>
      </c>
      <c r="F37" t="s">
        <v>1088</v>
      </c>
      <c r="G37" t="s">
        <v>1132</v>
      </c>
      <c r="H37" t="s">
        <v>1133</v>
      </c>
      <c r="J37" t="s">
        <v>845</v>
      </c>
      <c r="K37" t="s">
        <v>1091</v>
      </c>
    </row>
    <row r="38" spans="2:11" x14ac:dyDescent="0.25">
      <c r="B38" t="s">
        <v>832</v>
      </c>
      <c r="C38" t="s">
        <v>1050</v>
      </c>
      <c r="D38" t="s">
        <v>1087</v>
      </c>
      <c r="E38" t="s">
        <v>831</v>
      </c>
      <c r="F38" t="s">
        <v>1092</v>
      </c>
      <c r="G38" t="s">
        <v>1134</v>
      </c>
      <c r="H38" t="s">
        <v>1135</v>
      </c>
      <c r="J38" t="s">
        <v>845</v>
      </c>
      <c r="K38" t="s">
        <v>1091</v>
      </c>
    </row>
    <row r="39" spans="2:11" x14ac:dyDescent="0.25">
      <c r="B39" t="s">
        <v>832</v>
      </c>
      <c r="C39" t="s">
        <v>1086</v>
      </c>
      <c r="D39" t="s">
        <v>1111</v>
      </c>
      <c r="E39" t="s">
        <v>831</v>
      </c>
      <c r="F39" t="s">
        <v>1088</v>
      </c>
      <c r="G39" t="s">
        <v>1136</v>
      </c>
      <c r="H39" t="s">
        <v>1137</v>
      </c>
      <c r="J39" t="s">
        <v>845</v>
      </c>
      <c r="K39" t="s">
        <v>1091</v>
      </c>
    </row>
    <row r="40" spans="2:11" x14ac:dyDescent="0.25">
      <c r="B40" t="s">
        <v>832</v>
      </c>
      <c r="C40" t="s">
        <v>1086</v>
      </c>
      <c r="D40" t="s">
        <v>1111</v>
      </c>
      <c r="E40" t="s">
        <v>831</v>
      </c>
      <c r="F40" t="s">
        <v>1088</v>
      </c>
      <c r="G40" t="s">
        <v>1099</v>
      </c>
      <c r="H40" t="s">
        <v>1138</v>
      </c>
      <c r="J40" t="s">
        <v>845</v>
      </c>
      <c r="K40" t="s">
        <v>1091</v>
      </c>
    </row>
    <row r="41" spans="2:11" x14ac:dyDescent="0.25">
      <c r="B41" t="s">
        <v>832</v>
      </c>
      <c r="C41" t="s">
        <v>1086</v>
      </c>
      <c r="D41" t="s">
        <v>1087</v>
      </c>
      <c r="E41" t="s">
        <v>831</v>
      </c>
      <c r="F41" t="s">
        <v>1088</v>
      </c>
      <c r="G41" t="s">
        <v>1099</v>
      </c>
      <c r="H41" t="s">
        <v>1139</v>
      </c>
      <c r="J41" t="s">
        <v>845</v>
      </c>
      <c r="K41" t="s">
        <v>1091</v>
      </c>
    </row>
    <row r="42" spans="2:11" x14ac:dyDescent="0.25">
      <c r="B42" t="s">
        <v>832</v>
      </c>
      <c r="C42" t="s">
        <v>1050</v>
      </c>
      <c r="D42" t="s">
        <v>1087</v>
      </c>
      <c r="E42" t="s">
        <v>831</v>
      </c>
      <c r="F42" t="s">
        <v>1092</v>
      </c>
      <c r="G42" t="s">
        <v>839</v>
      </c>
      <c r="H42" t="s">
        <v>1140</v>
      </c>
      <c r="J42" t="s">
        <v>845</v>
      </c>
      <c r="K42" t="s">
        <v>1091</v>
      </c>
    </row>
    <row r="43" spans="2:11" x14ac:dyDescent="0.25">
      <c r="B43" t="s">
        <v>832</v>
      </c>
      <c r="C43" t="s">
        <v>1050</v>
      </c>
      <c r="D43" t="s">
        <v>1087</v>
      </c>
      <c r="E43" t="s">
        <v>831</v>
      </c>
      <c r="F43" t="s">
        <v>1092</v>
      </c>
      <c r="G43" t="s">
        <v>1141</v>
      </c>
      <c r="H43" t="s">
        <v>1142</v>
      </c>
      <c r="J43" t="s">
        <v>845</v>
      </c>
      <c r="K43" t="s">
        <v>1091</v>
      </c>
    </row>
    <row r="44" spans="2:11" x14ac:dyDescent="0.25">
      <c r="B44" t="s">
        <v>832</v>
      </c>
      <c r="C44" t="s">
        <v>1050</v>
      </c>
      <c r="D44" t="s">
        <v>1087</v>
      </c>
      <c r="E44" t="s">
        <v>831</v>
      </c>
      <c r="F44" t="s">
        <v>1092</v>
      </c>
      <c r="G44" t="s">
        <v>1143</v>
      </c>
      <c r="H44" t="s">
        <v>1144</v>
      </c>
      <c r="J44" t="s">
        <v>845</v>
      </c>
      <c r="K44" t="s">
        <v>1091</v>
      </c>
    </row>
    <row r="45" spans="2:11" x14ac:dyDescent="0.25">
      <c r="B45" t="s">
        <v>832</v>
      </c>
      <c r="C45" t="s">
        <v>1050</v>
      </c>
      <c r="D45" t="s">
        <v>1087</v>
      </c>
      <c r="E45" t="s">
        <v>831</v>
      </c>
      <c r="F45" t="s">
        <v>1092</v>
      </c>
      <c r="G45" t="s">
        <v>1145</v>
      </c>
      <c r="H45" t="s">
        <v>1146</v>
      </c>
      <c r="J45" t="s">
        <v>845</v>
      </c>
      <c r="K45" t="s">
        <v>1091</v>
      </c>
    </row>
    <row r="46" spans="2:11" x14ac:dyDescent="0.25">
      <c r="B46" t="s">
        <v>832</v>
      </c>
      <c r="C46" t="s">
        <v>1050</v>
      </c>
      <c r="D46" t="s">
        <v>1087</v>
      </c>
      <c r="E46" t="s">
        <v>831</v>
      </c>
      <c r="F46" t="s">
        <v>1092</v>
      </c>
      <c r="G46" t="s">
        <v>1147</v>
      </c>
      <c r="H46" t="s">
        <v>1148</v>
      </c>
      <c r="J46" t="s">
        <v>845</v>
      </c>
      <c r="K46" t="s">
        <v>1091</v>
      </c>
    </row>
    <row r="47" spans="2:11" x14ac:dyDescent="0.25">
      <c r="B47" t="s">
        <v>832</v>
      </c>
      <c r="C47" t="s">
        <v>1050</v>
      </c>
      <c r="D47" t="s">
        <v>1087</v>
      </c>
      <c r="E47" t="s">
        <v>831</v>
      </c>
      <c r="F47" t="s">
        <v>1092</v>
      </c>
      <c r="G47" t="s">
        <v>1149</v>
      </c>
      <c r="H47" t="s">
        <v>1150</v>
      </c>
      <c r="J47" t="s">
        <v>845</v>
      </c>
      <c r="K47" t="s">
        <v>1091</v>
      </c>
    </row>
    <row r="48" spans="2:11" x14ac:dyDescent="0.25">
      <c r="B48" t="s">
        <v>832</v>
      </c>
      <c r="C48" t="s">
        <v>1050</v>
      </c>
      <c r="D48" t="s">
        <v>1087</v>
      </c>
      <c r="E48" t="s">
        <v>831</v>
      </c>
      <c r="F48" t="s">
        <v>1092</v>
      </c>
      <c r="G48" t="s">
        <v>1126</v>
      </c>
      <c r="H48" t="s">
        <v>1151</v>
      </c>
      <c r="J48" t="s">
        <v>845</v>
      </c>
      <c r="K48" t="s">
        <v>1091</v>
      </c>
    </row>
    <row r="49" spans="2:11" x14ac:dyDescent="0.25">
      <c r="B49" t="s">
        <v>832</v>
      </c>
      <c r="C49" t="s">
        <v>1050</v>
      </c>
      <c r="D49" t="s">
        <v>1087</v>
      </c>
      <c r="E49" t="s">
        <v>831</v>
      </c>
      <c r="F49" t="s">
        <v>1092</v>
      </c>
      <c r="G49" t="s">
        <v>1152</v>
      </c>
      <c r="H49" t="s">
        <v>1153</v>
      </c>
      <c r="J49" t="s">
        <v>845</v>
      </c>
      <c r="K49" t="s">
        <v>1091</v>
      </c>
    </row>
    <row r="50" spans="2:11" x14ac:dyDescent="0.25">
      <c r="B50" t="s">
        <v>832</v>
      </c>
      <c r="C50" t="s">
        <v>1050</v>
      </c>
      <c r="D50" t="s">
        <v>1087</v>
      </c>
      <c r="E50" t="s">
        <v>831</v>
      </c>
      <c r="F50" t="s">
        <v>1092</v>
      </c>
      <c r="G50" t="s">
        <v>1154</v>
      </c>
      <c r="H50" t="s">
        <v>1155</v>
      </c>
      <c r="J50" t="s">
        <v>845</v>
      </c>
      <c r="K50" t="s">
        <v>1091</v>
      </c>
    </row>
    <row r="51" spans="2:11" x14ac:dyDescent="0.25">
      <c r="B51" t="s">
        <v>832</v>
      </c>
      <c r="C51" t="s">
        <v>1086</v>
      </c>
      <c r="D51" t="s">
        <v>1087</v>
      </c>
      <c r="E51" t="s">
        <v>831</v>
      </c>
      <c r="F51" t="s">
        <v>1088</v>
      </c>
      <c r="G51" t="s">
        <v>1156</v>
      </c>
      <c r="H51" t="s">
        <v>1157</v>
      </c>
      <c r="J51" t="s">
        <v>845</v>
      </c>
      <c r="K51" t="s">
        <v>1091</v>
      </c>
    </row>
    <row r="52" spans="2:11" x14ac:dyDescent="0.25">
      <c r="B52" t="s">
        <v>832</v>
      </c>
      <c r="C52" t="s">
        <v>1086</v>
      </c>
      <c r="D52" t="s">
        <v>1087</v>
      </c>
      <c r="E52" t="s">
        <v>831</v>
      </c>
      <c r="F52" t="s">
        <v>1088</v>
      </c>
      <c r="G52" t="s">
        <v>1158</v>
      </c>
      <c r="H52" t="s">
        <v>1159</v>
      </c>
      <c r="J52" t="s">
        <v>845</v>
      </c>
      <c r="K52" t="s">
        <v>1091</v>
      </c>
    </row>
    <row r="53" spans="2:11" x14ac:dyDescent="0.25">
      <c r="B53" t="s">
        <v>832</v>
      </c>
      <c r="C53" t="s">
        <v>1086</v>
      </c>
      <c r="D53" t="s">
        <v>1087</v>
      </c>
      <c r="E53" t="s">
        <v>831</v>
      </c>
      <c r="F53" t="s">
        <v>1088</v>
      </c>
      <c r="G53" t="s">
        <v>1160</v>
      </c>
      <c r="H53" t="s">
        <v>1161</v>
      </c>
      <c r="J53" t="s">
        <v>845</v>
      </c>
      <c r="K53" t="s">
        <v>1091</v>
      </c>
    </row>
    <row r="54" spans="2:11" x14ac:dyDescent="0.25">
      <c r="B54" t="s">
        <v>832</v>
      </c>
      <c r="C54" t="s">
        <v>1086</v>
      </c>
      <c r="D54" t="s">
        <v>1087</v>
      </c>
      <c r="E54" t="s">
        <v>831</v>
      </c>
      <c r="F54" t="s">
        <v>1088</v>
      </c>
      <c r="G54" t="s">
        <v>1108</v>
      </c>
      <c r="H54" t="s">
        <v>1162</v>
      </c>
      <c r="J54" t="s">
        <v>845</v>
      </c>
      <c r="K54" t="s">
        <v>1091</v>
      </c>
    </row>
    <row r="55" spans="2:11" x14ac:dyDescent="0.25">
      <c r="B55" t="s">
        <v>832</v>
      </c>
      <c r="C55" t="s">
        <v>1086</v>
      </c>
      <c r="D55" t="s">
        <v>1087</v>
      </c>
      <c r="E55" t="s">
        <v>831</v>
      </c>
      <c r="F55" t="s">
        <v>1088</v>
      </c>
      <c r="G55" t="s">
        <v>1163</v>
      </c>
      <c r="H55" t="s">
        <v>1164</v>
      </c>
      <c r="J55" t="s">
        <v>845</v>
      </c>
      <c r="K55" t="s">
        <v>1091</v>
      </c>
    </row>
    <row r="56" spans="2:11" x14ac:dyDescent="0.25">
      <c r="B56" t="s">
        <v>832</v>
      </c>
      <c r="C56" t="s">
        <v>1086</v>
      </c>
      <c r="D56" t="s">
        <v>1087</v>
      </c>
      <c r="E56" t="s">
        <v>831</v>
      </c>
      <c r="F56" t="s">
        <v>1088</v>
      </c>
      <c r="G56" t="s">
        <v>1106</v>
      </c>
      <c r="H56" t="s">
        <v>1165</v>
      </c>
      <c r="J56" t="s">
        <v>845</v>
      </c>
      <c r="K56" t="s">
        <v>1091</v>
      </c>
    </row>
    <row r="57" spans="2:11" x14ac:dyDescent="0.25">
      <c r="B57" t="s">
        <v>832</v>
      </c>
      <c r="C57" t="s">
        <v>1050</v>
      </c>
      <c r="D57" t="s">
        <v>1087</v>
      </c>
      <c r="E57" t="s">
        <v>831</v>
      </c>
      <c r="F57" t="s">
        <v>1092</v>
      </c>
      <c r="G57" t="s">
        <v>1166</v>
      </c>
      <c r="H57" t="s">
        <v>1167</v>
      </c>
      <c r="J57" t="s">
        <v>845</v>
      </c>
      <c r="K57" t="s">
        <v>1091</v>
      </c>
    </row>
    <row r="58" spans="2:11" x14ac:dyDescent="0.25">
      <c r="B58" t="s">
        <v>832</v>
      </c>
      <c r="C58" t="s">
        <v>1050</v>
      </c>
      <c r="D58" t="s">
        <v>1087</v>
      </c>
      <c r="E58" t="s">
        <v>831</v>
      </c>
      <c r="F58" t="s">
        <v>1092</v>
      </c>
      <c r="G58" t="s">
        <v>1168</v>
      </c>
      <c r="H58" t="s">
        <v>1169</v>
      </c>
      <c r="J58" t="s">
        <v>845</v>
      </c>
      <c r="K58" t="s">
        <v>1091</v>
      </c>
    </row>
    <row r="59" spans="2:11" x14ac:dyDescent="0.25">
      <c r="B59" t="s">
        <v>832</v>
      </c>
      <c r="C59" t="s">
        <v>1086</v>
      </c>
      <c r="D59" t="s">
        <v>1087</v>
      </c>
      <c r="E59" t="s">
        <v>831</v>
      </c>
      <c r="F59" t="s">
        <v>1088</v>
      </c>
      <c r="G59" t="s">
        <v>1132</v>
      </c>
      <c r="H59" t="s">
        <v>1170</v>
      </c>
      <c r="J59" t="s">
        <v>845</v>
      </c>
      <c r="K59" t="s">
        <v>1091</v>
      </c>
    </row>
    <row r="60" spans="2:11" x14ac:dyDescent="0.25">
      <c r="B60" t="s">
        <v>832</v>
      </c>
      <c r="C60" t="s">
        <v>1086</v>
      </c>
      <c r="D60" t="s">
        <v>1087</v>
      </c>
      <c r="E60" t="s">
        <v>831</v>
      </c>
      <c r="F60" t="s">
        <v>1088</v>
      </c>
      <c r="G60" t="s">
        <v>1171</v>
      </c>
      <c r="H60" t="s">
        <v>1172</v>
      </c>
      <c r="J60" t="s">
        <v>845</v>
      </c>
      <c r="K60" t="s">
        <v>1091</v>
      </c>
    </row>
    <row r="61" spans="2:11" x14ac:dyDescent="0.25">
      <c r="B61" t="s">
        <v>832</v>
      </c>
      <c r="C61" t="s">
        <v>1086</v>
      </c>
      <c r="D61" t="s">
        <v>1087</v>
      </c>
      <c r="E61" t="s">
        <v>831</v>
      </c>
      <c r="F61" t="s">
        <v>1088</v>
      </c>
      <c r="G61" t="s">
        <v>1173</v>
      </c>
      <c r="H61" t="s">
        <v>1174</v>
      </c>
      <c r="J61" t="s">
        <v>845</v>
      </c>
      <c r="K61" t="s">
        <v>1091</v>
      </c>
    </row>
    <row r="62" spans="2:11" x14ac:dyDescent="0.25">
      <c r="B62" t="s">
        <v>832</v>
      </c>
      <c r="C62" t="s">
        <v>1086</v>
      </c>
      <c r="D62" t="s">
        <v>1087</v>
      </c>
      <c r="E62" t="s">
        <v>831</v>
      </c>
      <c r="F62" t="s">
        <v>1088</v>
      </c>
      <c r="G62" t="s">
        <v>1175</v>
      </c>
      <c r="H62" t="s">
        <v>1176</v>
      </c>
      <c r="J62" t="s">
        <v>845</v>
      </c>
      <c r="K62" t="s">
        <v>1091</v>
      </c>
    </row>
    <row r="63" spans="2:11" x14ac:dyDescent="0.25">
      <c r="B63" t="s">
        <v>832</v>
      </c>
      <c r="C63" t="s">
        <v>1086</v>
      </c>
      <c r="D63" t="s">
        <v>1087</v>
      </c>
      <c r="E63" t="s">
        <v>831</v>
      </c>
      <c r="F63" t="s">
        <v>1088</v>
      </c>
      <c r="G63" t="s">
        <v>1177</v>
      </c>
      <c r="H63" t="s">
        <v>1178</v>
      </c>
      <c r="J63" t="s">
        <v>845</v>
      </c>
      <c r="K63" t="s">
        <v>1091</v>
      </c>
    </row>
    <row r="64" spans="2:11" x14ac:dyDescent="0.25">
      <c r="B64" t="s">
        <v>832</v>
      </c>
      <c r="C64" t="s">
        <v>1050</v>
      </c>
      <c r="D64" t="s">
        <v>1087</v>
      </c>
      <c r="E64" t="s">
        <v>831</v>
      </c>
      <c r="F64" t="s">
        <v>1092</v>
      </c>
      <c r="G64" t="s">
        <v>1179</v>
      </c>
      <c r="H64" t="s">
        <v>1180</v>
      </c>
      <c r="J64" t="s">
        <v>845</v>
      </c>
      <c r="K64" t="s">
        <v>1091</v>
      </c>
    </row>
    <row r="65" spans="2:11" x14ac:dyDescent="0.25">
      <c r="B65" t="s">
        <v>832</v>
      </c>
      <c r="C65" t="s">
        <v>1050</v>
      </c>
      <c r="D65" t="s">
        <v>1087</v>
      </c>
      <c r="E65" t="s">
        <v>831</v>
      </c>
      <c r="F65" t="s">
        <v>1092</v>
      </c>
      <c r="G65" t="s">
        <v>1179</v>
      </c>
      <c r="H65" t="s">
        <v>1181</v>
      </c>
      <c r="J65" t="s">
        <v>845</v>
      </c>
      <c r="K65" t="s">
        <v>1091</v>
      </c>
    </row>
    <row r="66" spans="2:11" x14ac:dyDescent="0.25">
      <c r="B66" t="s">
        <v>832</v>
      </c>
      <c r="C66" t="s">
        <v>1086</v>
      </c>
      <c r="D66" t="s">
        <v>1087</v>
      </c>
      <c r="E66" t="s">
        <v>831</v>
      </c>
      <c r="F66" t="s">
        <v>1088</v>
      </c>
      <c r="G66" t="s">
        <v>1101</v>
      </c>
      <c r="H66" t="s">
        <v>1182</v>
      </c>
      <c r="J66" t="s">
        <v>845</v>
      </c>
      <c r="K66" t="s">
        <v>1091</v>
      </c>
    </row>
    <row r="67" spans="2:11" x14ac:dyDescent="0.25">
      <c r="B67" t="s">
        <v>832</v>
      </c>
      <c r="C67" t="s">
        <v>1086</v>
      </c>
      <c r="D67" t="s">
        <v>1087</v>
      </c>
      <c r="E67" t="s">
        <v>831</v>
      </c>
      <c r="F67" t="s">
        <v>1088</v>
      </c>
      <c r="G67" t="s">
        <v>1177</v>
      </c>
      <c r="H67" t="s">
        <v>1183</v>
      </c>
      <c r="J67" t="s">
        <v>845</v>
      </c>
      <c r="K67" t="s">
        <v>1091</v>
      </c>
    </row>
    <row r="68" spans="2:11" x14ac:dyDescent="0.25">
      <c r="B68" t="s">
        <v>832</v>
      </c>
      <c r="C68" t="s">
        <v>1086</v>
      </c>
      <c r="D68" t="s">
        <v>1087</v>
      </c>
      <c r="E68" t="s">
        <v>831</v>
      </c>
      <c r="F68" t="s">
        <v>1088</v>
      </c>
      <c r="G68" t="s">
        <v>1101</v>
      </c>
      <c r="H68" t="s">
        <v>1184</v>
      </c>
      <c r="J68" t="s">
        <v>845</v>
      </c>
      <c r="K68" t="s">
        <v>1091</v>
      </c>
    </row>
    <row r="69" spans="2:11" x14ac:dyDescent="0.25">
      <c r="B69" t="s">
        <v>832</v>
      </c>
      <c r="C69" t="s">
        <v>1050</v>
      </c>
      <c r="D69" t="s">
        <v>1087</v>
      </c>
      <c r="E69" t="s">
        <v>831</v>
      </c>
      <c r="F69" t="s">
        <v>1092</v>
      </c>
      <c r="G69" t="s">
        <v>1185</v>
      </c>
      <c r="H69" t="s">
        <v>1186</v>
      </c>
      <c r="J69" t="s">
        <v>845</v>
      </c>
      <c r="K69" t="s">
        <v>1091</v>
      </c>
    </row>
    <row r="70" spans="2:11" x14ac:dyDescent="0.25">
      <c r="B70" t="s">
        <v>832</v>
      </c>
      <c r="C70" t="s">
        <v>1050</v>
      </c>
      <c r="D70" t="s">
        <v>1087</v>
      </c>
      <c r="E70" t="s">
        <v>831</v>
      </c>
      <c r="F70" t="s">
        <v>1092</v>
      </c>
      <c r="G70" t="s">
        <v>839</v>
      </c>
      <c r="H70" t="s">
        <v>1187</v>
      </c>
      <c r="J70" t="s">
        <v>845</v>
      </c>
      <c r="K70" t="s">
        <v>1091</v>
      </c>
    </row>
    <row r="71" spans="2:11" x14ac:dyDescent="0.25">
      <c r="B71" t="s">
        <v>832</v>
      </c>
      <c r="C71" t="s">
        <v>1050</v>
      </c>
      <c r="D71" t="s">
        <v>1087</v>
      </c>
      <c r="E71" t="s">
        <v>831</v>
      </c>
      <c r="F71" t="s">
        <v>1092</v>
      </c>
      <c r="G71" t="s">
        <v>1122</v>
      </c>
      <c r="H71" t="s">
        <v>1188</v>
      </c>
      <c r="J71" t="s">
        <v>845</v>
      </c>
      <c r="K71" t="s">
        <v>1091</v>
      </c>
    </row>
    <row r="72" spans="2:11" x14ac:dyDescent="0.25">
      <c r="B72" s="54" t="s">
        <v>161</v>
      </c>
      <c r="C72" s="56"/>
      <c r="D72" s="56"/>
      <c r="E72" s="56"/>
      <c r="F72" s="200"/>
      <c r="G72" s="279"/>
      <c r="H72" s="56"/>
      <c r="I72" s="56"/>
      <c r="J72" s="56"/>
      <c r="K72" s="56"/>
    </row>
    <row r="73" spans="2:11" x14ac:dyDescent="0.25">
      <c r="B73" s="56"/>
      <c r="C73" s="56"/>
      <c r="D73" s="56"/>
      <c r="E73" s="56"/>
      <c r="F73" s="56"/>
      <c r="G73" s="56"/>
      <c r="H73" s="56"/>
      <c r="I73" s="56"/>
      <c r="J73" s="56"/>
      <c r="K73" s="56"/>
    </row>
    <row r="74" spans="2:11" x14ac:dyDescent="0.25">
      <c r="B74" s="11"/>
      <c r="C74" s="12"/>
      <c r="D74" s="12"/>
      <c r="E74" s="13"/>
    </row>
    <row r="75" spans="2:11" x14ac:dyDescent="0.25">
      <c r="B75" s="438" t="str">
        <f>'Caratula Resumen'!B46:E46</f>
        <v>Héctor Alejandro González López</v>
      </c>
      <c r="C75" s="439"/>
      <c r="D75" s="439"/>
      <c r="E75" s="440"/>
    </row>
    <row r="76" spans="2:11" x14ac:dyDescent="0.25">
      <c r="B76" s="441" t="s">
        <v>42</v>
      </c>
      <c r="C76" s="442"/>
      <c r="D76" s="442"/>
      <c r="E76" s="443"/>
    </row>
    <row r="77" spans="2:11" x14ac:dyDescent="0.25">
      <c r="B77" s="14"/>
      <c r="C77" s="365"/>
      <c r="D77" s="365"/>
      <c r="E77" s="16"/>
    </row>
    <row r="78" spans="2:11" x14ac:dyDescent="0.25">
      <c r="B78" s="438" t="str">
        <f>'Caratula Resumen'!B49:E49</f>
        <v>Unidad de Enlace PEF / CONAC</v>
      </c>
      <c r="C78" s="439"/>
      <c r="D78" s="439"/>
      <c r="E78" s="440"/>
    </row>
    <row r="79" spans="2:11" x14ac:dyDescent="0.25">
      <c r="B79" s="441" t="s">
        <v>43</v>
      </c>
      <c r="C79" s="442"/>
      <c r="D79" s="442"/>
      <c r="E79" s="443"/>
    </row>
    <row r="80" spans="2:11" x14ac:dyDescent="0.25">
      <c r="B80" s="14"/>
      <c r="C80" s="365"/>
      <c r="D80" s="365"/>
      <c r="E80" s="16"/>
    </row>
    <row r="81" spans="2:5" x14ac:dyDescent="0.25">
      <c r="B81" s="438"/>
      <c r="C81" s="439"/>
      <c r="D81" s="439"/>
      <c r="E81" s="440"/>
    </row>
    <row r="82" spans="2:5" x14ac:dyDescent="0.25">
      <c r="B82" s="441" t="s">
        <v>44</v>
      </c>
      <c r="C82" s="442"/>
      <c r="D82" s="442"/>
      <c r="E82" s="443"/>
    </row>
    <row r="83" spans="2:5" x14ac:dyDescent="0.25">
      <c r="B83" s="14"/>
      <c r="C83" s="365"/>
      <c r="D83" s="365"/>
      <c r="E83" s="16"/>
    </row>
    <row r="84" spans="2:5" x14ac:dyDescent="0.25">
      <c r="B84" s="444">
        <f>'Caratula Resumen'!B55:E55</f>
        <v>44111</v>
      </c>
      <c r="C84" s="460"/>
      <c r="D84" s="460"/>
      <c r="E84" s="461"/>
    </row>
    <row r="85" spans="2:5" x14ac:dyDescent="0.25">
      <c r="B85" s="441" t="s">
        <v>45</v>
      </c>
      <c r="C85" s="442"/>
      <c r="D85" s="442"/>
      <c r="E85" s="443"/>
    </row>
    <row r="86" spans="2:5" x14ac:dyDescent="0.25">
      <c r="B86" s="435"/>
      <c r="C86" s="436"/>
      <c r="D86" s="436"/>
      <c r="E86" s="437"/>
    </row>
  </sheetData>
  <mergeCells count="10">
    <mergeCell ref="J7:K7"/>
    <mergeCell ref="B86:E86"/>
    <mergeCell ref="B75:E75"/>
    <mergeCell ref="B76:E76"/>
    <mergeCell ref="B78:E78"/>
    <mergeCell ref="B79:E79"/>
    <mergeCell ref="B81:E81"/>
    <mergeCell ref="B82:E82"/>
    <mergeCell ref="B84:E84"/>
    <mergeCell ref="B85:E85"/>
  </mergeCells>
  <dataValidations count="1">
    <dataValidation allowBlank="1" showInputMessage="1" showErrorMessage="1" sqref="B8" xr:uid="{00000000-0002-0000-0C00-000000000000}"/>
  </dataValidations>
  <pageMargins left="0.23622047244094491" right="0.62992125984251968" top="0.74803149606299213" bottom="0.74803149606299213" header="0.31496062992125984" footer="0.31496062992125984"/>
  <pageSetup paperSize="9" scale="61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1:H37"/>
  <sheetViews>
    <sheetView showGridLines="0" zoomScaleNormal="100" workbookViewId="0"/>
  </sheetViews>
  <sheetFormatPr baseColWidth="10" defaultColWidth="14.85546875" defaultRowHeight="15" x14ac:dyDescent="0.25"/>
  <cols>
    <col min="1" max="1" width="3.710937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17.28515625" bestFit="1" customWidth="1"/>
    <col min="10" max="10" width="21.42578125" bestFit="1" customWidth="1"/>
    <col min="11" max="11" width="20.42578125" bestFit="1" customWidth="1"/>
    <col min="12" max="254" width="11.42578125" customWidth="1"/>
    <col min="255" max="255" width="3.7109375" customWidth="1"/>
  </cols>
  <sheetData>
    <row r="1" spans="2:8" ht="15" customHeight="1" x14ac:dyDescent="0.25">
      <c r="G1" s="107"/>
      <c r="H1" s="107"/>
    </row>
    <row r="2" spans="2:8" ht="15" customHeight="1" x14ac:dyDescent="0.25">
      <c r="G2" s="107"/>
      <c r="H2" s="107"/>
    </row>
    <row r="3" spans="2:8" ht="15" customHeight="1" x14ac:dyDescent="0.25">
      <c r="G3" s="107"/>
      <c r="H3" s="107"/>
    </row>
    <row r="4" spans="2:8" ht="15" customHeight="1" x14ac:dyDescent="0.25">
      <c r="G4" s="107"/>
      <c r="H4" s="107"/>
    </row>
    <row r="5" spans="2:8" ht="15" customHeight="1" x14ac:dyDescent="0.25">
      <c r="G5" s="107"/>
      <c r="H5" s="107"/>
    </row>
    <row r="6" spans="2:8" ht="15" customHeight="1" x14ac:dyDescent="0.25"/>
    <row r="7" spans="2:8" ht="18.75" x14ac:dyDescent="0.3">
      <c r="B7" s="62" t="s">
        <v>236</v>
      </c>
      <c r="C7" s="63"/>
      <c r="D7" s="63"/>
      <c r="E7" s="63"/>
      <c r="F7" s="63"/>
      <c r="G7" s="63"/>
      <c r="H7" s="64"/>
    </row>
    <row r="8" spans="2:8" ht="18.75" x14ac:dyDescent="0.3">
      <c r="B8" s="511" t="s">
        <v>280</v>
      </c>
      <c r="C8" s="512"/>
      <c r="D8" s="512"/>
      <c r="E8" s="512"/>
      <c r="F8" s="512"/>
      <c r="G8" s="67"/>
      <c r="H8" s="378" t="s">
        <v>1208</v>
      </c>
    </row>
    <row r="9" spans="2:8" x14ac:dyDescent="0.25">
      <c r="B9" s="68"/>
      <c r="C9" s="69"/>
      <c r="D9" s="69"/>
      <c r="E9" s="69"/>
      <c r="F9" s="69"/>
      <c r="G9" s="69"/>
      <c r="H9" s="70"/>
    </row>
    <row r="11" spans="2:8" ht="15" customHeight="1" x14ac:dyDescent="0.25">
      <c r="B11" s="513" t="s">
        <v>47</v>
      </c>
      <c r="C11" s="513" t="s">
        <v>95</v>
      </c>
      <c r="D11" s="513" t="s">
        <v>49</v>
      </c>
      <c r="E11" s="490" t="s">
        <v>237</v>
      </c>
      <c r="F11" s="517" t="s">
        <v>238</v>
      </c>
      <c r="G11" s="517"/>
      <c r="H11" s="517"/>
    </row>
    <row r="12" spans="2:8" x14ac:dyDescent="0.25">
      <c r="B12" s="514"/>
      <c r="C12" s="514"/>
      <c r="D12" s="514"/>
      <c r="E12" s="516"/>
      <c r="F12" s="483" t="s">
        <v>239</v>
      </c>
      <c r="G12" s="483" t="s">
        <v>240</v>
      </c>
      <c r="H12" s="483" t="s">
        <v>241</v>
      </c>
    </row>
    <row r="13" spans="2:8" x14ac:dyDescent="0.25">
      <c r="B13" s="515"/>
      <c r="C13" s="515"/>
      <c r="D13" s="515"/>
      <c r="E13" s="491"/>
      <c r="F13" s="483"/>
      <c r="G13" s="483"/>
      <c r="H13" s="483"/>
    </row>
    <row r="14" spans="2:8" x14ac:dyDescent="0.25">
      <c r="G14" s="280"/>
      <c r="H14" s="280"/>
    </row>
    <row r="15" spans="2:8" s="56" customFormat="1" ht="12.75" hidden="1" x14ac:dyDescent="0.2">
      <c r="B15" s="281" t="s">
        <v>47</v>
      </c>
      <c r="C15" s="281" t="s">
        <v>95</v>
      </c>
      <c r="D15" s="281" t="s">
        <v>49</v>
      </c>
      <c r="E15" s="208" t="s">
        <v>237</v>
      </c>
      <c r="F15" s="208" t="s">
        <v>239</v>
      </c>
      <c r="G15" s="208" t="s">
        <v>240</v>
      </c>
      <c r="H15" s="208" t="s">
        <v>241</v>
      </c>
    </row>
    <row r="16" spans="2:8" ht="15.75" x14ac:dyDescent="0.25">
      <c r="B16" s="282"/>
      <c r="C16" s="284"/>
      <c r="D16" s="284"/>
      <c r="E16" s="193"/>
      <c r="F16" s="283"/>
      <c r="G16" s="285"/>
      <c r="H16" s="285"/>
    </row>
    <row r="17" spans="2:8" ht="15.75" x14ac:dyDescent="0.25">
      <c r="B17" s="282"/>
      <c r="C17" s="284"/>
      <c r="D17" s="284"/>
      <c r="E17" s="193"/>
      <c r="F17" s="285"/>
      <c r="G17" s="285"/>
      <c r="H17" s="285"/>
    </row>
    <row r="18" spans="2:8" ht="15.75" x14ac:dyDescent="0.25">
      <c r="B18" s="282"/>
      <c r="C18" s="284"/>
      <c r="D18" s="284"/>
      <c r="E18" s="193"/>
      <c r="F18" s="285"/>
      <c r="G18" s="285"/>
      <c r="H18" s="285"/>
    </row>
    <row r="19" spans="2:8" ht="15.75" x14ac:dyDescent="0.25">
      <c r="B19" s="282"/>
      <c r="C19" s="284"/>
      <c r="D19" s="284"/>
      <c r="E19" s="193"/>
      <c r="F19" s="285"/>
      <c r="G19" s="285"/>
      <c r="H19" s="285"/>
    </row>
    <row r="20" spans="2:8" x14ac:dyDescent="0.25">
      <c r="B20" s="158" t="s">
        <v>76</v>
      </c>
      <c r="C20" s="159"/>
      <c r="D20" s="286"/>
      <c r="E20" s="287" t="s">
        <v>242</v>
      </c>
      <c r="F20" s="288">
        <v>0</v>
      </c>
      <c r="G20" s="289"/>
      <c r="H20" s="290"/>
    </row>
    <row r="21" spans="2:8" x14ac:dyDescent="0.25">
      <c r="B21" s="37"/>
      <c r="C21" s="291"/>
      <c r="D21" s="245"/>
      <c r="E21" s="292"/>
      <c r="F21" s="292" t="s">
        <v>243</v>
      </c>
      <c r="G21" s="293">
        <v>0</v>
      </c>
      <c r="H21" s="294"/>
    </row>
    <row r="22" spans="2:8" x14ac:dyDescent="0.25">
      <c r="B22" s="295"/>
      <c r="C22" s="296"/>
      <c r="D22" s="297"/>
      <c r="E22" s="298"/>
      <c r="F22" s="299"/>
      <c r="G22" s="300" t="s">
        <v>244</v>
      </c>
      <c r="H22" s="301">
        <v>0</v>
      </c>
    </row>
    <row r="23" spans="2:8" x14ac:dyDescent="0.25">
      <c r="B23" s="54" t="s">
        <v>161</v>
      </c>
      <c r="C23" s="56"/>
      <c r="D23" s="56"/>
      <c r="E23" s="200"/>
      <c r="F23" s="279"/>
      <c r="G23" s="56"/>
      <c r="H23" s="56"/>
    </row>
    <row r="25" spans="2:8" x14ac:dyDescent="0.25">
      <c r="B25" s="11"/>
      <c r="C25" s="12"/>
      <c r="D25" s="13"/>
    </row>
    <row r="26" spans="2:8" x14ac:dyDescent="0.25">
      <c r="B26" s="438" t="str">
        <f>'Caratula Resumen'!B46:E46</f>
        <v>Héctor Alejandro González López</v>
      </c>
      <c r="C26" s="439"/>
      <c r="D26" s="440"/>
    </row>
    <row r="27" spans="2:8" x14ac:dyDescent="0.25">
      <c r="B27" s="441" t="s">
        <v>42</v>
      </c>
      <c r="C27" s="442"/>
      <c r="D27" s="443"/>
    </row>
    <row r="28" spans="2:8" x14ac:dyDescent="0.25">
      <c r="B28" s="14"/>
      <c r="C28" s="365"/>
      <c r="D28" s="16"/>
    </row>
    <row r="29" spans="2:8" x14ac:dyDescent="0.25">
      <c r="B29" s="438" t="str">
        <f>'Caratula Resumen'!B49:E49</f>
        <v>Unidad de Enlace PEF / CONAC</v>
      </c>
      <c r="C29" s="439"/>
      <c r="D29" s="440"/>
    </row>
    <row r="30" spans="2:8" x14ac:dyDescent="0.25">
      <c r="B30" s="441" t="s">
        <v>43</v>
      </c>
      <c r="C30" s="442"/>
      <c r="D30" s="443"/>
    </row>
    <row r="31" spans="2:8" x14ac:dyDescent="0.25">
      <c r="B31" s="14"/>
      <c r="C31" s="365"/>
      <c r="D31" s="16"/>
    </row>
    <row r="32" spans="2:8" x14ac:dyDescent="0.25">
      <c r="B32" s="438"/>
      <c r="C32" s="439"/>
      <c r="D32" s="440"/>
    </row>
    <row r="33" spans="2:4" x14ac:dyDescent="0.25">
      <c r="B33" s="441" t="s">
        <v>44</v>
      </c>
      <c r="C33" s="442"/>
      <c r="D33" s="443"/>
    </row>
    <row r="34" spans="2:4" x14ac:dyDescent="0.25">
      <c r="B34" s="14"/>
      <c r="C34" s="365"/>
      <c r="D34" s="16"/>
    </row>
    <row r="35" spans="2:4" x14ac:dyDescent="0.25">
      <c r="B35" s="444">
        <f>'Caratula Resumen'!B55:E55</f>
        <v>44111</v>
      </c>
      <c r="C35" s="460"/>
      <c r="D35" s="461"/>
    </row>
    <row r="36" spans="2:4" x14ac:dyDescent="0.25">
      <c r="B36" s="441" t="s">
        <v>45</v>
      </c>
      <c r="C36" s="442"/>
      <c r="D36" s="443"/>
    </row>
    <row r="37" spans="2:4" x14ac:dyDescent="0.25">
      <c r="B37" s="386"/>
      <c r="C37" s="387"/>
      <c r="D37" s="388"/>
    </row>
  </sheetData>
  <mergeCells count="17">
    <mergeCell ref="B33:D33"/>
    <mergeCell ref="B35:D35"/>
    <mergeCell ref="B36:D36"/>
    <mergeCell ref="B26:D26"/>
    <mergeCell ref="B27:D27"/>
    <mergeCell ref="B29:D29"/>
    <mergeCell ref="B30:D30"/>
    <mergeCell ref="B32:D32"/>
    <mergeCell ref="B8:F8"/>
    <mergeCell ref="B11:B13"/>
    <mergeCell ref="C11:C13"/>
    <mergeCell ref="D11:D13"/>
    <mergeCell ref="E11:E13"/>
    <mergeCell ref="F11:H11"/>
    <mergeCell ref="F12:F13"/>
    <mergeCell ref="G12:G13"/>
    <mergeCell ref="H12:H13"/>
  </mergeCells>
  <conditionalFormatting sqref="F16:H19">
    <cfRule type="iconSet" priority="2">
      <iconSet iconSet="3Symbols2" showValue="0">
        <cfvo type="percent" val="0"/>
        <cfvo type="num" val="1000000" gte="0"/>
        <cfvo type="num" val="1000000"/>
      </iconSet>
    </cfRule>
  </conditionalFormatting>
  <dataValidations count="1">
    <dataValidation allowBlank="1" showInputMessage="1" showErrorMessage="1" sqref="B8 G8" xr:uid="{00000000-0002-0000-0D00-000000000000}"/>
  </dataValidations>
  <pageMargins left="0.23622047244094491" right="0.62992125984251968" top="0.74803149606299213" bottom="0.74803149606299213" header="0.31496062992125984" footer="0.31496062992125984"/>
  <pageSetup paperSize="9" scale="66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1:S36"/>
  <sheetViews>
    <sheetView showGridLines="0" topLeftCell="A24" zoomScaleNormal="100" workbookViewId="0">
      <selection activeCell="C30" sqref="C30"/>
    </sheetView>
  </sheetViews>
  <sheetFormatPr baseColWidth="10" defaultColWidth="11" defaultRowHeight="15" x14ac:dyDescent="0.25"/>
  <cols>
    <col min="1" max="1" width="3.5703125" style="36" customWidth="1"/>
    <col min="2" max="2" width="17.140625" style="36" customWidth="1"/>
    <col min="3" max="3" width="24.140625" style="36" bestFit="1" customWidth="1"/>
    <col min="4" max="4" width="41.85546875" style="36" bestFit="1" customWidth="1"/>
    <col min="5" max="5" width="18.85546875" style="36" bestFit="1" customWidth="1"/>
    <col min="6" max="6" width="26" style="36" bestFit="1" customWidth="1"/>
    <col min="7" max="7" width="32" style="36" bestFit="1" customWidth="1"/>
    <col min="8" max="8" width="26.5703125" style="36" bestFit="1" customWidth="1"/>
    <col min="9" max="9" width="11.5703125" style="36" customWidth="1"/>
    <col min="10" max="12" width="9.5703125" style="36" customWidth="1"/>
    <col min="13" max="13" width="11.42578125" style="36" customWidth="1"/>
    <col min="14" max="14" width="9.28515625" style="36" customWidth="1"/>
    <col min="15" max="15" width="12" style="36" customWidth="1"/>
    <col min="16" max="16" width="13.85546875" style="36" customWidth="1"/>
    <col min="17" max="17" width="68.28515625" style="36" bestFit="1" customWidth="1"/>
    <col min="18" max="18" width="15.140625" style="36" customWidth="1"/>
    <col min="19" max="19" width="17.42578125" style="36" customWidth="1"/>
    <col min="20" max="16384" width="11" style="36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8.75" x14ac:dyDescent="0.3">
      <c r="B7" s="62" t="s">
        <v>245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4"/>
    </row>
    <row r="8" spans="2:19" ht="18.75" x14ac:dyDescent="0.3">
      <c r="B8" s="462" t="s">
        <v>280</v>
      </c>
      <c r="C8" s="463"/>
      <c r="D8" s="463"/>
      <c r="E8" s="463"/>
      <c r="F8" s="463"/>
      <c r="G8" s="463"/>
      <c r="H8" s="23"/>
      <c r="I8" s="23"/>
      <c r="J8" s="66"/>
      <c r="K8" s="66"/>
      <c r="L8" s="66"/>
      <c r="M8" s="66"/>
      <c r="N8" s="66"/>
      <c r="O8" s="66"/>
      <c r="P8" s="66"/>
      <c r="Q8" s="66"/>
      <c r="R8" s="379"/>
      <c r="S8" s="378" t="s">
        <v>1208</v>
      </c>
    </row>
    <row r="9" spans="2:19" x14ac:dyDescent="0.25">
      <c r="B9" s="68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70"/>
    </row>
    <row r="10" spans="2:19" ht="17.25" x14ac:dyDescent="0.3">
      <c r="B10" s="302"/>
    </row>
    <row r="11" spans="2:19" ht="15" customHeight="1" x14ac:dyDescent="0.25">
      <c r="B11" s="456" t="s">
        <v>47</v>
      </c>
      <c r="C11" s="506" t="s">
        <v>246</v>
      </c>
      <c r="D11" s="506" t="s">
        <v>247</v>
      </c>
      <c r="E11" s="506" t="s">
        <v>95</v>
      </c>
      <c r="F11" s="506" t="s">
        <v>49</v>
      </c>
      <c r="G11" s="502" t="s">
        <v>248</v>
      </c>
      <c r="H11" s="456" t="s">
        <v>51</v>
      </c>
      <c r="I11" s="518" t="s">
        <v>52</v>
      </c>
      <c r="J11" s="518"/>
      <c r="K11" s="518"/>
      <c r="L11" s="518"/>
      <c r="M11" s="518"/>
      <c r="N11" s="518"/>
      <c r="O11" s="518"/>
      <c r="P11" s="506" t="s">
        <v>141</v>
      </c>
      <c r="Q11" s="506" t="s">
        <v>249</v>
      </c>
      <c r="R11" s="518" t="s">
        <v>250</v>
      </c>
      <c r="S11" s="518"/>
    </row>
    <row r="12" spans="2:19" ht="38.25" x14ac:dyDescent="0.25">
      <c r="B12" s="456"/>
      <c r="C12" s="506"/>
      <c r="D12" s="506"/>
      <c r="E12" s="506"/>
      <c r="F12" s="506"/>
      <c r="G12" s="502"/>
      <c r="H12" s="456"/>
      <c r="I12" s="33" t="s">
        <v>63</v>
      </c>
      <c r="J12" s="33" t="s">
        <v>64</v>
      </c>
      <c r="K12" s="33" t="s">
        <v>65</v>
      </c>
      <c r="L12" s="33" t="s">
        <v>66</v>
      </c>
      <c r="M12" s="33" t="s">
        <v>67</v>
      </c>
      <c r="N12" s="34" t="s">
        <v>68</v>
      </c>
      <c r="O12" s="33" t="s">
        <v>69</v>
      </c>
      <c r="P12" s="506"/>
      <c r="Q12" s="506"/>
      <c r="R12" s="249" t="s">
        <v>102</v>
      </c>
      <c r="S12" s="249" t="s">
        <v>103</v>
      </c>
    </row>
    <row r="13" spans="2:19" x14ac:dyDescent="0.25">
      <c r="C13" s="144"/>
    </row>
    <row r="14" spans="2:19" ht="45" hidden="1" x14ac:dyDescent="0.25">
      <c r="B14" s="251" t="s">
        <v>47</v>
      </c>
      <c r="C14" s="303" t="s">
        <v>246</v>
      </c>
      <c r="D14" s="303" t="s">
        <v>247</v>
      </c>
      <c r="E14" s="303" t="s">
        <v>95</v>
      </c>
      <c r="F14" s="303" t="s">
        <v>49</v>
      </c>
      <c r="G14" s="251" t="s">
        <v>248</v>
      </c>
      <c r="H14" s="251" t="s">
        <v>51</v>
      </c>
      <c r="I14" s="304" t="s">
        <v>63</v>
      </c>
      <c r="J14" s="304" t="s">
        <v>64</v>
      </c>
      <c r="K14" s="304" t="s">
        <v>65</v>
      </c>
      <c r="L14" s="304" t="s">
        <v>66</v>
      </c>
      <c r="M14" s="304" t="s">
        <v>67</v>
      </c>
      <c r="N14" s="304" t="s">
        <v>104</v>
      </c>
      <c r="O14" s="304" t="s">
        <v>69</v>
      </c>
      <c r="P14" s="303" t="s">
        <v>141</v>
      </c>
      <c r="Q14" s="303" t="s">
        <v>249</v>
      </c>
      <c r="R14" s="248" t="s">
        <v>251</v>
      </c>
      <c r="S14" s="248" t="s">
        <v>252</v>
      </c>
    </row>
    <row r="15" spans="2:19" x14ac:dyDescent="0.25">
      <c r="B15" s="220"/>
      <c r="C15" s="193"/>
      <c r="D15" s="193"/>
      <c r="E15" s="284"/>
      <c r="F15" s="284"/>
      <c r="G15" s="193"/>
      <c r="H15" s="220"/>
      <c r="I15" s="212"/>
      <c r="J15" s="194"/>
      <c r="K15" s="212"/>
      <c r="L15" s="212"/>
      <c r="M15" s="210"/>
      <c r="N15" s="195"/>
      <c r="O15" s="212"/>
      <c r="P15" s="284"/>
      <c r="Q15" s="193"/>
      <c r="R15" s="235"/>
      <c r="S15" s="235"/>
    </row>
    <row r="16" spans="2:19" x14ac:dyDescent="0.25">
      <c r="B16" s="220"/>
      <c r="C16" s="193"/>
      <c r="D16" s="193"/>
      <c r="E16" s="284"/>
      <c r="F16" s="284"/>
      <c r="G16" s="193"/>
      <c r="H16" s="220"/>
      <c r="I16" s="212"/>
      <c r="J16" s="194"/>
      <c r="K16" s="212"/>
      <c r="L16" s="212"/>
      <c r="M16" s="210"/>
      <c r="N16" s="195"/>
      <c r="O16" s="212"/>
      <c r="P16" s="284"/>
      <c r="Q16" s="193"/>
      <c r="R16" s="235"/>
      <c r="S16" s="235"/>
    </row>
    <row r="17" spans="2:19" x14ac:dyDescent="0.25">
      <c r="B17" s="240"/>
      <c r="C17" s="192"/>
      <c r="D17" s="192"/>
      <c r="E17" s="282"/>
      <c r="F17" s="282"/>
      <c r="G17" s="192"/>
      <c r="H17" s="240"/>
      <c r="I17" s="305"/>
      <c r="J17" s="85"/>
      <c r="K17" s="305"/>
      <c r="L17" s="305"/>
      <c r="M17" s="306"/>
      <c r="N17" s="87"/>
      <c r="O17" s="305"/>
      <c r="P17" s="282"/>
      <c r="Q17" s="192"/>
      <c r="R17" s="91"/>
      <c r="S17" s="91"/>
    </row>
    <row r="18" spans="2:19" x14ac:dyDescent="0.25">
      <c r="B18" s="158" t="s">
        <v>76</v>
      </c>
      <c r="C18" s="41">
        <v>0</v>
      </c>
      <c r="D18" s="48"/>
      <c r="E18" s="48"/>
      <c r="F18" s="48"/>
      <c r="G18" s="48"/>
      <c r="H18" s="39"/>
      <c r="I18" s="40"/>
      <c r="J18" s="291"/>
      <c r="K18" s="48"/>
      <c r="L18" s="48"/>
      <c r="M18" s="39" t="s">
        <v>77</v>
      </c>
      <c r="N18" s="40"/>
      <c r="O18" s="41">
        <v>0</v>
      </c>
      <c r="P18" s="48"/>
      <c r="Q18" s="48"/>
      <c r="R18" s="307"/>
      <c r="S18" s="308"/>
    </row>
    <row r="19" spans="2:19" x14ac:dyDescent="0.25">
      <c r="B19" s="45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9"/>
    </row>
    <row r="20" spans="2:19" x14ac:dyDescent="0.25">
      <c r="B20" s="50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3"/>
    </row>
    <row r="21" spans="2:19" x14ac:dyDescent="0.25">
      <c r="B21" s="54" t="s">
        <v>161</v>
      </c>
      <c r="C21" s="157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</row>
    <row r="22" spans="2:19" x14ac:dyDescent="0.25">
      <c r="B22" s="163" t="s">
        <v>253</v>
      </c>
      <c r="C22" s="56"/>
      <c r="D22" s="56"/>
      <c r="E22" s="309"/>
      <c r="F22" s="56"/>
      <c r="G22" s="56"/>
    </row>
    <row r="24" spans="2:19" x14ac:dyDescent="0.25">
      <c r="B24" s="11"/>
      <c r="C24" s="12"/>
      <c r="D24" s="13"/>
    </row>
    <row r="25" spans="2:19" x14ac:dyDescent="0.25">
      <c r="B25" s="438" t="str">
        <f>'Caratula Resumen'!B46:E46</f>
        <v>Héctor Alejandro González López</v>
      </c>
      <c r="C25" s="439"/>
      <c r="D25" s="440"/>
    </row>
    <row r="26" spans="2:19" x14ac:dyDescent="0.25">
      <c r="B26" s="441" t="s">
        <v>42</v>
      </c>
      <c r="C26" s="442"/>
      <c r="D26" s="443"/>
    </row>
    <row r="27" spans="2:19" x14ac:dyDescent="0.25">
      <c r="B27" s="14"/>
      <c r="C27" s="365"/>
      <c r="D27" s="16"/>
    </row>
    <row r="28" spans="2:19" x14ac:dyDescent="0.25">
      <c r="B28" s="438" t="str">
        <f>'Caratula Resumen'!B49:E49</f>
        <v>Unidad de Enlace PEF / CONAC</v>
      </c>
      <c r="C28" s="439"/>
      <c r="D28" s="440"/>
    </row>
    <row r="29" spans="2:19" x14ac:dyDescent="0.25">
      <c r="B29" s="441" t="s">
        <v>43</v>
      </c>
      <c r="C29" s="442"/>
      <c r="D29" s="443"/>
    </row>
    <row r="30" spans="2:19" x14ac:dyDescent="0.25">
      <c r="B30" s="14"/>
      <c r="C30" s="365"/>
      <c r="D30" s="16"/>
    </row>
    <row r="31" spans="2:19" x14ac:dyDescent="0.25">
      <c r="B31" s="438"/>
      <c r="C31" s="439"/>
      <c r="D31" s="440"/>
    </row>
    <row r="32" spans="2:19" x14ac:dyDescent="0.25">
      <c r="B32" s="441" t="s">
        <v>44</v>
      </c>
      <c r="C32" s="442"/>
      <c r="D32" s="443"/>
    </row>
    <row r="33" spans="2:4" x14ac:dyDescent="0.25">
      <c r="B33" s="14"/>
      <c r="C33" s="365"/>
      <c r="D33" s="16"/>
    </row>
    <row r="34" spans="2:4" x14ac:dyDescent="0.25">
      <c r="B34" s="444">
        <f>'Caratula Resumen'!B55:E55</f>
        <v>44111</v>
      </c>
      <c r="C34" s="460"/>
      <c r="D34" s="461"/>
    </row>
    <row r="35" spans="2:4" x14ac:dyDescent="0.25">
      <c r="B35" s="441" t="s">
        <v>45</v>
      </c>
      <c r="C35" s="442"/>
      <c r="D35" s="443"/>
    </row>
    <row r="36" spans="2:4" x14ac:dyDescent="0.25">
      <c r="B36" s="386"/>
      <c r="C36" s="387"/>
      <c r="D36" s="388"/>
    </row>
  </sheetData>
  <mergeCells count="20">
    <mergeCell ref="B32:D32"/>
    <mergeCell ref="B34:D34"/>
    <mergeCell ref="B35:D35"/>
    <mergeCell ref="B25:D25"/>
    <mergeCell ref="B26:D26"/>
    <mergeCell ref="B28:D28"/>
    <mergeCell ref="B29:D29"/>
    <mergeCell ref="B31:D31"/>
    <mergeCell ref="H11:H12"/>
    <mergeCell ref="I11:O11"/>
    <mergeCell ref="P11:P12"/>
    <mergeCell ref="Q11:Q12"/>
    <mergeCell ref="R11:S11"/>
    <mergeCell ref="B8:G8"/>
    <mergeCell ref="B11:B12"/>
    <mergeCell ref="C11:C12"/>
    <mergeCell ref="D11:D12"/>
    <mergeCell ref="E11:E12"/>
    <mergeCell ref="F11:F12"/>
    <mergeCell ref="G11:G12"/>
  </mergeCells>
  <dataValidations count="1">
    <dataValidation allowBlank="1" showInputMessage="1" showErrorMessage="1" sqref="R8 B8" xr:uid="{00000000-0002-0000-0E00-000000000000}"/>
  </dataValidations>
  <pageMargins left="0.23622047244094491" right="0.62992125984251968" top="0.74803149606299213" bottom="0.74803149606299213" header="0.31496062992125984" footer="0.31496062992125984"/>
  <pageSetup paperSize="9" scale="37" orientation="landscape" r:id="rId1"/>
  <headerFooter>
    <oddFooter xml:space="preserve">&amp;L
</oddFooter>
  </headerFooter>
  <drawing r:id="rId2"/>
  <legacyDrawing r:id="rId3"/>
  <legacyDrawingHF r:id="rId4"/>
  <tableParts count="1">
    <tablePart r:id="rId5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1:U35"/>
  <sheetViews>
    <sheetView showGridLines="0" topLeftCell="A19" zoomScaleNormal="100" workbookViewId="0">
      <selection activeCell="F34" sqref="F34"/>
    </sheetView>
  </sheetViews>
  <sheetFormatPr baseColWidth="10" defaultColWidth="11" defaultRowHeight="15" x14ac:dyDescent="0.25"/>
  <cols>
    <col min="1" max="1" width="3.5703125" style="36" customWidth="1"/>
    <col min="2" max="2" width="14.140625" style="36" customWidth="1"/>
    <col min="3" max="3" width="15.7109375" style="36" bestFit="1" customWidth="1"/>
    <col min="4" max="4" width="21.85546875" style="36" bestFit="1" customWidth="1"/>
    <col min="5" max="5" width="47.85546875" style="36" customWidth="1"/>
    <col min="6" max="6" width="24.5703125" style="36" bestFit="1" customWidth="1"/>
    <col min="7" max="7" width="12.42578125" style="36" customWidth="1"/>
    <col min="8" max="8" width="7.85546875" style="36" customWidth="1"/>
    <col min="9" max="9" width="11" style="36" bestFit="1" customWidth="1"/>
    <col min="10" max="10" width="7.28515625" style="36" customWidth="1"/>
    <col min="11" max="11" width="9.5703125" style="36" customWidth="1"/>
    <col min="12" max="12" width="8.140625" style="36" customWidth="1"/>
    <col min="13" max="13" width="9.28515625" style="36" customWidth="1"/>
    <col min="14" max="14" width="13.140625" style="36" customWidth="1"/>
    <col min="15" max="15" width="36.5703125" style="36" customWidth="1"/>
    <col min="16" max="16" width="7.42578125" style="36" customWidth="1"/>
    <col min="17" max="17" width="11.42578125" style="36" customWidth="1"/>
    <col min="18" max="18" width="11.5703125" style="36" customWidth="1"/>
    <col min="19" max="19" width="6.5703125" style="36" customWidth="1"/>
    <col min="20" max="20" width="13.85546875" style="36" customWidth="1"/>
    <col min="21" max="21" width="10.42578125" style="144" customWidth="1"/>
    <col min="22" max="16384" width="11" style="36"/>
  </cols>
  <sheetData>
    <row r="1" spans="2:21" ht="15" customHeight="1" x14ac:dyDescent="0.25"/>
    <row r="2" spans="2:21" ht="15" customHeight="1" x14ac:dyDescent="0.25"/>
    <row r="3" spans="2:21" ht="15" customHeight="1" x14ac:dyDescent="0.25"/>
    <row r="4" spans="2:21" ht="15" customHeight="1" x14ac:dyDescent="0.25"/>
    <row r="5" spans="2:21" ht="15" customHeight="1" x14ac:dyDescent="0.25"/>
    <row r="7" spans="2:21" ht="18.75" x14ac:dyDescent="0.3">
      <c r="B7" s="62" t="s">
        <v>254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4"/>
      <c r="U7" s="36"/>
    </row>
    <row r="8" spans="2:21" ht="18.75" x14ac:dyDescent="0.3">
      <c r="B8" s="462" t="s">
        <v>280</v>
      </c>
      <c r="C8" s="463"/>
      <c r="D8" s="463"/>
      <c r="E8" s="463"/>
      <c r="F8" s="463"/>
      <c r="G8" s="463"/>
      <c r="H8" s="463"/>
      <c r="I8" s="463"/>
      <c r="J8" s="190"/>
      <c r="K8" s="66"/>
      <c r="L8" s="66"/>
      <c r="M8" s="66"/>
      <c r="N8" s="66"/>
      <c r="O8" s="66"/>
      <c r="P8" s="66"/>
      <c r="Q8" s="376"/>
      <c r="R8" s="383" t="s">
        <v>1208</v>
      </c>
      <c r="S8" s="67"/>
      <c r="T8" s="310"/>
      <c r="U8" s="36"/>
    </row>
    <row r="9" spans="2:21" x14ac:dyDescent="0.25">
      <c r="B9" s="68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70"/>
      <c r="U9" s="36"/>
    </row>
    <row r="11" spans="2:21" x14ac:dyDescent="0.25">
      <c r="B11" s="456" t="s">
        <v>47</v>
      </c>
      <c r="C11" s="492" t="s">
        <v>95</v>
      </c>
      <c r="D11" s="492" t="s">
        <v>49</v>
      </c>
      <c r="E11" s="492" t="s">
        <v>50</v>
      </c>
      <c r="F11" s="456" t="s">
        <v>51</v>
      </c>
      <c r="G11" s="517" t="s">
        <v>52</v>
      </c>
      <c r="H11" s="517"/>
      <c r="I11" s="517"/>
      <c r="J11" s="517"/>
      <c r="K11" s="517"/>
      <c r="L11" s="517"/>
      <c r="M11" s="517"/>
      <c r="N11" s="492" t="s">
        <v>255</v>
      </c>
      <c r="O11" s="492" t="s">
        <v>249</v>
      </c>
      <c r="P11" s="483" t="s">
        <v>256</v>
      </c>
      <c r="Q11" s="517" t="s">
        <v>257</v>
      </c>
      <c r="R11" s="517"/>
      <c r="S11" s="483" t="s">
        <v>258</v>
      </c>
      <c r="T11" s="483" t="s">
        <v>259</v>
      </c>
    </row>
    <row r="12" spans="2:21" ht="42" customHeight="1" x14ac:dyDescent="0.25">
      <c r="B12" s="456"/>
      <c r="C12" s="492"/>
      <c r="D12" s="492"/>
      <c r="E12" s="492"/>
      <c r="F12" s="456"/>
      <c r="G12" s="33" t="s">
        <v>63</v>
      </c>
      <c r="H12" s="33" t="s">
        <v>64</v>
      </c>
      <c r="I12" s="33" t="s">
        <v>65</v>
      </c>
      <c r="J12" s="33" t="s">
        <v>66</v>
      </c>
      <c r="K12" s="33" t="s">
        <v>67</v>
      </c>
      <c r="L12" s="34" t="s">
        <v>68</v>
      </c>
      <c r="M12" s="33" t="s">
        <v>69</v>
      </c>
      <c r="N12" s="492"/>
      <c r="O12" s="492"/>
      <c r="P12" s="483"/>
      <c r="Q12" s="226" t="s">
        <v>102</v>
      </c>
      <c r="R12" s="226" t="s">
        <v>103</v>
      </c>
      <c r="S12" s="483"/>
      <c r="T12" s="483"/>
    </row>
    <row r="14" spans="2:21" ht="63.75" hidden="1" x14ac:dyDescent="0.25">
      <c r="B14" s="208" t="s">
        <v>47</v>
      </c>
      <c r="C14" s="281" t="s">
        <v>95</v>
      </c>
      <c r="D14" s="281" t="s">
        <v>49</v>
      </c>
      <c r="E14" s="281" t="s">
        <v>50</v>
      </c>
      <c r="F14" s="208" t="s">
        <v>51</v>
      </c>
      <c r="G14" s="76" t="s">
        <v>63</v>
      </c>
      <c r="H14" s="76" t="s">
        <v>64</v>
      </c>
      <c r="I14" s="76" t="s">
        <v>65</v>
      </c>
      <c r="J14" s="76" t="s">
        <v>66</v>
      </c>
      <c r="K14" s="76" t="s">
        <v>67</v>
      </c>
      <c r="L14" s="76" t="s">
        <v>104</v>
      </c>
      <c r="M14" s="76" t="s">
        <v>105</v>
      </c>
      <c r="N14" s="281" t="s">
        <v>255</v>
      </c>
      <c r="O14" s="281" t="s">
        <v>249</v>
      </c>
      <c r="P14" s="208" t="s">
        <v>256</v>
      </c>
      <c r="Q14" s="76" t="s">
        <v>260</v>
      </c>
      <c r="R14" s="76" t="s">
        <v>261</v>
      </c>
      <c r="S14" s="208" t="s">
        <v>258</v>
      </c>
      <c r="T14" s="208" t="s">
        <v>259</v>
      </c>
    </row>
    <row r="15" spans="2:21" x14ac:dyDescent="0.25">
      <c r="B15" s="398"/>
      <c r="C15" s="402"/>
      <c r="D15" s="402"/>
      <c r="E15" s="402"/>
      <c r="F15" s="403"/>
      <c r="G15" s="404"/>
      <c r="H15" s="405"/>
      <c r="I15" s="404"/>
      <c r="J15" s="404"/>
      <c r="K15" s="406"/>
      <c r="L15" s="407"/>
      <c r="M15" s="404"/>
      <c r="N15" s="402"/>
      <c r="O15" s="402"/>
      <c r="P15" s="403"/>
      <c r="Q15" s="408"/>
      <c r="R15" s="408"/>
      <c r="S15" s="403"/>
      <c r="T15" s="403"/>
    </row>
    <row r="16" spans="2:21" x14ac:dyDescent="0.25">
      <c r="B16" s="253"/>
      <c r="C16" s="284"/>
      <c r="D16" s="284"/>
      <c r="E16" s="284"/>
      <c r="F16" s="220"/>
      <c r="G16" s="212"/>
      <c r="H16" s="194"/>
      <c r="I16" s="212"/>
      <c r="J16" s="212"/>
      <c r="K16" s="210"/>
      <c r="L16" s="195"/>
      <c r="M16" s="212"/>
      <c r="N16" s="284"/>
      <c r="O16" s="284"/>
      <c r="P16" s="220"/>
      <c r="Q16" s="235"/>
      <c r="R16" s="235"/>
      <c r="S16" s="220"/>
      <c r="T16" s="220"/>
    </row>
    <row r="17" spans="2:20" x14ac:dyDescent="0.25">
      <c r="B17" s="252"/>
      <c r="C17" s="282"/>
      <c r="D17" s="282"/>
      <c r="E17" s="282"/>
      <c r="F17" s="311"/>
      <c r="G17" s="305"/>
      <c r="H17" s="85"/>
      <c r="I17" s="305"/>
      <c r="J17" s="305"/>
      <c r="K17" s="306"/>
      <c r="L17" s="87"/>
      <c r="M17" s="305"/>
      <c r="N17" s="282"/>
      <c r="O17" s="282"/>
      <c r="P17" s="240"/>
      <c r="Q17" s="91"/>
      <c r="R17" s="91"/>
      <c r="S17" s="240"/>
      <c r="T17" s="240"/>
    </row>
    <row r="18" spans="2:20" x14ac:dyDescent="0.25">
      <c r="B18" s="37" t="s">
        <v>76</v>
      </c>
      <c r="C18" s="41">
        <v>0</v>
      </c>
      <c r="D18" s="48"/>
      <c r="E18" s="48"/>
      <c r="F18" s="48"/>
      <c r="G18" s="48"/>
      <c r="H18" s="39"/>
      <c r="I18" s="384"/>
      <c r="J18" s="39"/>
      <c r="K18" s="39" t="s">
        <v>77</v>
      </c>
      <c r="L18" s="40"/>
      <c r="M18" s="41">
        <v>0</v>
      </c>
      <c r="P18" s="48"/>
      <c r="Q18" s="48"/>
      <c r="R18" s="48"/>
      <c r="S18" s="307"/>
      <c r="T18" s="308"/>
    </row>
    <row r="19" spans="2:20" x14ac:dyDescent="0.25">
      <c r="B19" s="45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9"/>
    </row>
    <row r="20" spans="2:20" x14ac:dyDescent="0.25">
      <c r="B20" s="50"/>
      <c r="C20" s="51"/>
      <c r="D20" s="51"/>
      <c r="E20" s="52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3"/>
    </row>
    <row r="21" spans="2:20" x14ac:dyDescent="0.25">
      <c r="B21" s="54" t="s">
        <v>161</v>
      </c>
      <c r="C21" s="54"/>
      <c r="D21" s="56"/>
      <c r="E21" s="200"/>
      <c r="F21" s="279"/>
      <c r="G21" s="56"/>
      <c r="H21" s="56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</row>
    <row r="22" spans="2:20" x14ac:dyDescent="0.25">
      <c r="E22" s="142"/>
    </row>
    <row r="23" spans="2:20" x14ac:dyDescent="0.25">
      <c r="B23" s="11"/>
      <c r="C23" s="12"/>
      <c r="D23" s="13"/>
    </row>
    <row r="24" spans="2:20" x14ac:dyDescent="0.25">
      <c r="B24" s="438" t="str">
        <f>'Caratula Resumen'!B46:E46</f>
        <v>Héctor Alejandro González López</v>
      </c>
      <c r="C24" s="439"/>
      <c r="D24" s="440"/>
    </row>
    <row r="25" spans="2:20" x14ac:dyDescent="0.25">
      <c r="B25" s="441" t="s">
        <v>42</v>
      </c>
      <c r="C25" s="442"/>
      <c r="D25" s="443"/>
    </row>
    <row r="26" spans="2:20" x14ac:dyDescent="0.25">
      <c r="B26" s="14"/>
      <c r="C26" s="365"/>
      <c r="D26" s="16"/>
    </row>
    <row r="27" spans="2:20" x14ac:dyDescent="0.25">
      <c r="B27" s="438" t="str">
        <f>'Caratula Resumen'!B49:E49</f>
        <v>Unidad de Enlace PEF / CONAC</v>
      </c>
      <c r="C27" s="439"/>
      <c r="D27" s="440"/>
    </row>
    <row r="28" spans="2:20" x14ac:dyDescent="0.25">
      <c r="B28" s="441" t="s">
        <v>43</v>
      </c>
      <c r="C28" s="442"/>
      <c r="D28" s="443"/>
    </row>
    <row r="29" spans="2:20" x14ac:dyDescent="0.25">
      <c r="B29" s="14"/>
      <c r="C29" s="365"/>
      <c r="D29" s="16"/>
    </row>
    <row r="30" spans="2:20" x14ac:dyDescent="0.25">
      <c r="B30" s="438"/>
      <c r="C30" s="439"/>
      <c r="D30" s="440"/>
    </row>
    <row r="31" spans="2:20" x14ac:dyDescent="0.25">
      <c r="B31" s="441" t="s">
        <v>44</v>
      </c>
      <c r="C31" s="442"/>
      <c r="D31" s="443"/>
    </row>
    <row r="32" spans="2:20" x14ac:dyDescent="0.25">
      <c r="B32" s="14"/>
      <c r="C32" s="365"/>
      <c r="D32" s="16"/>
    </row>
    <row r="33" spans="2:4" x14ac:dyDescent="0.25">
      <c r="B33" s="444">
        <f>'Caratula Resumen'!B55:E55</f>
        <v>44111</v>
      </c>
      <c r="C33" s="460"/>
      <c r="D33" s="461"/>
    </row>
    <row r="34" spans="2:4" x14ac:dyDescent="0.25">
      <c r="B34" s="441" t="s">
        <v>45</v>
      </c>
      <c r="C34" s="442"/>
      <c r="D34" s="443"/>
    </row>
    <row r="35" spans="2:4" x14ac:dyDescent="0.25">
      <c r="B35" s="386"/>
      <c r="C35" s="387"/>
      <c r="D35" s="388"/>
    </row>
  </sheetData>
  <mergeCells count="21">
    <mergeCell ref="B31:D31"/>
    <mergeCell ref="B33:D33"/>
    <mergeCell ref="B34:D34"/>
    <mergeCell ref="B24:D24"/>
    <mergeCell ref="B25:D25"/>
    <mergeCell ref="B27:D27"/>
    <mergeCell ref="B28:D28"/>
    <mergeCell ref="B30:D30"/>
    <mergeCell ref="B8:I8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</mergeCells>
  <dataValidations count="1">
    <dataValidation allowBlank="1" showInputMessage="1" showErrorMessage="1" sqref="J8 B8" xr:uid="{00000000-0002-0000-0F00-000000000000}"/>
  </dataValidations>
  <pageMargins left="0.23622047244094491" right="0.62992125984251968" top="0.74803149606299213" bottom="0.74803149606299213" header="0.31496062992125984" footer="0.31496062992125984"/>
  <pageSetup paperSize="9" scale="47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IK37"/>
  <sheetViews>
    <sheetView showGridLines="0" topLeftCell="A13" zoomScaleNormal="100" workbookViewId="0"/>
  </sheetViews>
  <sheetFormatPr baseColWidth="10" defaultColWidth="11.42578125" defaultRowHeight="15" x14ac:dyDescent="0.25"/>
  <cols>
    <col min="1" max="1" width="3.5703125" style="36" customWidth="1"/>
    <col min="2" max="2" width="16.7109375" style="36" customWidth="1"/>
    <col min="3" max="3" width="15" style="36" customWidth="1"/>
    <col min="4" max="4" width="22.42578125" style="36" bestFit="1" customWidth="1"/>
    <col min="5" max="5" width="39.140625" style="36" customWidth="1"/>
    <col min="6" max="6" width="20.85546875" style="36" customWidth="1"/>
    <col min="7" max="7" width="11.5703125" style="36" customWidth="1"/>
    <col min="8" max="8" width="8.28515625" style="36" customWidth="1"/>
    <col min="9" max="9" width="20.85546875" style="36" customWidth="1"/>
    <col min="10" max="10" width="8.28515625" style="36" customWidth="1"/>
    <col min="11" max="11" width="9.5703125" style="36" customWidth="1"/>
    <col min="12" max="12" width="8.140625" style="36" customWidth="1"/>
    <col min="13" max="13" width="9.28515625" style="36" customWidth="1"/>
    <col min="14" max="14" width="13.140625" style="36" customWidth="1"/>
    <col min="15" max="15" width="12.85546875" style="36" customWidth="1"/>
    <col min="16" max="16" width="8.7109375" style="36" customWidth="1"/>
    <col min="17" max="17" width="9" style="36" customWidth="1"/>
    <col min="18" max="18" width="14" style="36" customWidth="1"/>
    <col min="19" max="19" width="13.5703125" style="36" customWidth="1"/>
    <col min="20" max="20" width="13.28515625" style="36" customWidth="1"/>
    <col min="21" max="251" width="11.42578125" style="36"/>
    <col min="252" max="252" width="3.5703125" style="36" customWidth="1"/>
    <col min="253" max="253" width="20.140625" style="36" customWidth="1"/>
    <col min="254" max="16384" width="11.42578125" style="36"/>
  </cols>
  <sheetData>
    <row r="1" spans="1:245" ht="15" customHeight="1" x14ac:dyDescent="0.25"/>
    <row r="2" spans="1:245" ht="15" customHeight="1" x14ac:dyDescent="0.25">
      <c r="Q2" s="144"/>
      <c r="R2" s="144"/>
      <c r="S2" s="144"/>
      <c r="T2" s="144"/>
    </row>
    <row r="3" spans="1:245" ht="15" customHeight="1" x14ac:dyDescent="0.25">
      <c r="Q3" s="144"/>
      <c r="R3" s="144"/>
      <c r="S3" s="144"/>
      <c r="T3" s="144"/>
    </row>
    <row r="4" spans="1:245" ht="15" customHeight="1" x14ac:dyDescent="0.25">
      <c r="Q4" s="144"/>
      <c r="R4" s="144"/>
      <c r="S4" s="144"/>
      <c r="T4" s="144"/>
    </row>
    <row r="5" spans="1:245" ht="15" customHeight="1" x14ac:dyDescent="0.25">
      <c r="Q5" s="144"/>
      <c r="R5" s="144"/>
      <c r="S5" s="144"/>
      <c r="T5" s="144"/>
    </row>
    <row r="6" spans="1:245" ht="15" customHeight="1" x14ac:dyDescent="0.25">
      <c r="Q6" s="144"/>
      <c r="R6" s="144"/>
      <c r="S6" s="144"/>
      <c r="T6" s="144"/>
    </row>
    <row r="8" spans="1:245" ht="18.75" x14ac:dyDescent="0.3">
      <c r="B8" s="62" t="s">
        <v>262</v>
      </c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4"/>
    </row>
    <row r="9" spans="1:245" ht="18.75" x14ac:dyDescent="0.3">
      <c r="B9" s="462" t="s">
        <v>280</v>
      </c>
      <c r="C9" s="463"/>
      <c r="D9" s="463"/>
      <c r="E9" s="463"/>
      <c r="F9" s="463"/>
      <c r="G9" s="463"/>
      <c r="H9" s="463"/>
      <c r="I9" s="463"/>
      <c r="J9" s="66"/>
      <c r="K9" s="66"/>
      <c r="L9" s="66"/>
      <c r="M9" s="66"/>
      <c r="N9" s="66"/>
      <c r="O9" s="66"/>
      <c r="P9" s="66"/>
      <c r="Q9" s="66"/>
      <c r="R9" s="66"/>
      <c r="S9" s="379"/>
      <c r="T9" s="378" t="s">
        <v>1208</v>
      </c>
    </row>
    <row r="10" spans="1:245" x14ac:dyDescent="0.25">
      <c r="B10" s="68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70"/>
    </row>
    <row r="11" spans="1:245" ht="21" x14ac:dyDescent="0.25">
      <c r="B11" s="312"/>
      <c r="C11" s="313"/>
      <c r="D11" s="313"/>
      <c r="E11" s="313"/>
      <c r="F11" s="519"/>
      <c r="G11" s="519"/>
      <c r="H11" s="519"/>
      <c r="I11" s="519"/>
      <c r="J11" s="519"/>
      <c r="K11" s="519"/>
      <c r="L11" s="519"/>
      <c r="M11" s="314"/>
      <c r="N11" s="314"/>
    </row>
    <row r="12" spans="1:245" s="316" customFormat="1" ht="12.75" x14ac:dyDescent="0.2">
      <c r="A12" s="315"/>
      <c r="B12" s="456" t="s">
        <v>47</v>
      </c>
      <c r="C12" s="483" t="s">
        <v>48</v>
      </c>
      <c r="D12" s="483" t="s">
        <v>49</v>
      </c>
      <c r="E12" s="483" t="s">
        <v>50</v>
      </c>
      <c r="F12" s="456" t="s">
        <v>51</v>
      </c>
      <c r="G12" s="492" t="s">
        <v>263</v>
      </c>
      <c r="H12" s="492"/>
      <c r="I12" s="492"/>
      <c r="J12" s="492"/>
      <c r="K12" s="492"/>
      <c r="L12" s="492"/>
      <c r="M12" s="492"/>
      <c r="N12" s="456" t="s">
        <v>56</v>
      </c>
      <c r="O12" s="483" t="s">
        <v>249</v>
      </c>
      <c r="P12" s="483" t="s">
        <v>257</v>
      </c>
      <c r="Q12" s="492"/>
      <c r="R12" s="483" t="s">
        <v>264</v>
      </c>
      <c r="S12" s="483" t="s">
        <v>265</v>
      </c>
      <c r="T12" s="483" t="s">
        <v>266</v>
      </c>
      <c r="U12" s="315"/>
      <c r="V12" s="315"/>
      <c r="W12" s="315"/>
      <c r="X12" s="315"/>
      <c r="Y12" s="315"/>
      <c r="Z12" s="315"/>
      <c r="AA12" s="315"/>
      <c r="AB12" s="315"/>
      <c r="AC12" s="315"/>
      <c r="AD12" s="315"/>
      <c r="AE12" s="315"/>
      <c r="AF12" s="315"/>
      <c r="AG12" s="315"/>
      <c r="AH12" s="315"/>
      <c r="AI12" s="315"/>
      <c r="AJ12" s="315"/>
      <c r="AK12" s="315"/>
      <c r="AL12" s="315"/>
      <c r="AM12" s="315"/>
      <c r="AN12" s="315"/>
      <c r="AO12" s="315"/>
      <c r="AP12" s="315"/>
      <c r="AQ12" s="315"/>
      <c r="AR12" s="315"/>
      <c r="AS12" s="315"/>
      <c r="AT12" s="315"/>
      <c r="AU12" s="315"/>
      <c r="AV12" s="315"/>
      <c r="AW12" s="315"/>
      <c r="AX12" s="315"/>
      <c r="AY12" s="315"/>
      <c r="AZ12" s="315"/>
      <c r="BA12" s="315"/>
      <c r="BB12" s="315"/>
      <c r="BC12" s="315"/>
      <c r="BD12" s="315"/>
      <c r="BE12" s="315"/>
      <c r="BF12" s="315"/>
      <c r="BG12" s="315"/>
      <c r="BH12" s="315"/>
      <c r="BI12" s="315"/>
      <c r="BJ12" s="315"/>
      <c r="BK12" s="315"/>
      <c r="BL12" s="315"/>
      <c r="BM12" s="315"/>
      <c r="BN12" s="315"/>
      <c r="BO12" s="315"/>
      <c r="BP12" s="315"/>
      <c r="BQ12" s="315"/>
      <c r="BR12" s="315"/>
      <c r="BS12" s="315"/>
      <c r="BT12" s="315"/>
      <c r="BU12" s="315"/>
      <c r="BV12" s="315"/>
      <c r="BW12" s="315"/>
      <c r="BX12" s="315"/>
      <c r="BY12" s="315"/>
      <c r="BZ12" s="315"/>
      <c r="CA12" s="315"/>
      <c r="CB12" s="315"/>
      <c r="CC12" s="315"/>
      <c r="CD12" s="315"/>
      <c r="CE12" s="315"/>
      <c r="CF12" s="315"/>
      <c r="CG12" s="315"/>
      <c r="CH12" s="315"/>
      <c r="CI12" s="315"/>
      <c r="CJ12" s="315"/>
      <c r="CK12" s="315"/>
      <c r="CL12" s="315"/>
      <c r="CM12" s="315"/>
      <c r="CN12" s="315"/>
      <c r="CO12" s="315"/>
      <c r="CP12" s="315"/>
      <c r="CQ12" s="315"/>
      <c r="CR12" s="315"/>
      <c r="CS12" s="315"/>
      <c r="CT12" s="315"/>
      <c r="CU12" s="315"/>
      <c r="CV12" s="315"/>
      <c r="CW12" s="315"/>
      <c r="CX12" s="315"/>
      <c r="CY12" s="315"/>
      <c r="CZ12" s="315"/>
      <c r="DA12" s="315"/>
      <c r="DB12" s="315"/>
      <c r="DC12" s="315"/>
      <c r="DD12" s="315"/>
      <c r="DE12" s="315"/>
      <c r="DF12" s="315"/>
      <c r="DG12" s="315"/>
      <c r="DH12" s="315"/>
      <c r="DI12" s="315"/>
      <c r="DJ12" s="315"/>
      <c r="DK12" s="315"/>
      <c r="DL12" s="315"/>
      <c r="DM12" s="315"/>
      <c r="DN12" s="315"/>
      <c r="DO12" s="315"/>
      <c r="DP12" s="315"/>
      <c r="DQ12" s="315"/>
      <c r="DR12" s="315"/>
      <c r="DS12" s="315"/>
      <c r="DT12" s="315"/>
      <c r="DU12" s="315"/>
      <c r="DV12" s="315"/>
      <c r="DW12" s="315"/>
      <c r="DX12" s="315"/>
      <c r="DY12" s="315"/>
      <c r="DZ12" s="315"/>
      <c r="EA12" s="315"/>
      <c r="EB12" s="315"/>
      <c r="EC12" s="315"/>
      <c r="ED12" s="315"/>
      <c r="EE12" s="315"/>
      <c r="EF12" s="315"/>
      <c r="EG12" s="315"/>
      <c r="EH12" s="315"/>
      <c r="EI12" s="315"/>
      <c r="EJ12" s="315"/>
      <c r="EK12" s="315"/>
      <c r="EL12" s="315"/>
      <c r="EM12" s="315"/>
      <c r="EN12" s="315"/>
      <c r="EO12" s="315"/>
      <c r="EP12" s="315"/>
      <c r="EQ12" s="315"/>
      <c r="ER12" s="315"/>
      <c r="ES12" s="315"/>
      <c r="ET12" s="315"/>
      <c r="EU12" s="315"/>
      <c r="EV12" s="315"/>
      <c r="EW12" s="315"/>
      <c r="EX12" s="315"/>
      <c r="EY12" s="315"/>
      <c r="EZ12" s="315"/>
      <c r="FA12" s="315"/>
      <c r="FB12" s="315"/>
      <c r="FC12" s="315"/>
      <c r="FD12" s="315"/>
      <c r="FE12" s="315"/>
      <c r="FF12" s="315"/>
      <c r="FG12" s="315"/>
      <c r="FH12" s="315"/>
      <c r="FI12" s="315"/>
      <c r="FJ12" s="315"/>
      <c r="FK12" s="315"/>
      <c r="FL12" s="315"/>
      <c r="FM12" s="315"/>
      <c r="FN12" s="315"/>
      <c r="FO12" s="315"/>
      <c r="FP12" s="315"/>
      <c r="FQ12" s="315"/>
      <c r="FR12" s="315"/>
      <c r="FS12" s="315"/>
      <c r="FT12" s="315"/>
      <c r="FU12" s="315"/>
      <c r="FV12" s="315"/>
      <c r="FW12" s="315"/>
      <c r="FX12" s="315"/>
      <c r="FY12" s="315"/>
      <c r="FZ12" s="315"/>
      <c r="GA12" s="315"/>
      <c r="GB12" s="315"/>
      <c r="GC12" s="315"/>
      <c r="GD12" s="315"/>
      <c r="GE12" s="315"/>
      <c r="GF12" s="315"/>
      <c r="GG12" s="315"/>
      <c r="GH12" s="315"/>
      <c r="GI12" s="315"/>
      <c r="GJ12" s="315"/>
      <c r="GK12" s="315"/>
      <c r="GL12" s="315"/>
      <c r="GM12" s="315"/>
      <c r="GN12" s="315"/>
      <c r="GO12" s="315"/>
      <c r="GP12" s="315"/>
      <c r="GQ12" s="315"/>
      <c r="GR12" s="315"/>
      <c r="GS12" s="315"/>
      <c r="GT12" s="315"/>
      <c r="GU12" s="315"/>
      <c r="GV12" s="315"/>
      <c r="GW12" s="315"/>
      <c r="GX12" s="315"/>
      <c r="GY12" s="315"/>
      <c r="GZ12" s="315"/>
      <c r="HA12" s="315"/>
      <c r="HB12" s="315"/>
      <c r="HC12" s="315"/>
      <c r="HD12" s="315"/>
      <c r="HE12" s="315"/>
      <c r="HF12" s="315"/>
      <c r="HG12" s="315"/>
      <c r="HH12" s="315"/>
      <c r="HI12" s="315"/>
      <c r="HJ12" s="315"/>
      <c r="HK12" s="315"/>
      <c r="HL12" s="315"/>
      <c r="HM12" s="315"/>
      <c r="HN12" s="315"/>
      <c r="HO12" s="315"/>
      <c r="HP12" s="315"/>
      <c r="HQ12" s="315"/>
      <c r="HR12" s="315"/>
      <c r="HS12" s="315"/>
      <c r="HT12" s="315"/>
      <c r="HU12" s="315"/>
      <c r="HV12" s="315"/>
      <c r="HW12" s="315"/>
      <c r="HX12" s="315"/>
      <c r="HY12" s="315"/>
      <c r="HZ12" s="315"/>
      <c r="IA12" s="315"/>
      <c r="IB12" s="315"/>
      <c r="IC12" s="315"/>
      <c r="ID12" s="315"/>
      <c r="IE12" s="315"/>
      <c r="IF12" s="315"/>
      <c r="IG12" s="315"/>
      <c r="IH12" s="315"/>
      <c r="II12" s="315"/>
      <c r="IJ12" s="315"/>
      <c r="IK12" s="315"/>
    </row>
    <row r="13" spans="1:245" s="316" customFormat="1" ht="38.25" x14ac:dyDescent="0.2">
      <c r="A13" s="315"/>
      <c r="B13" s="456"/>
      <c r="C13" s="483"/>
      <c r="D13" s="483"/>
      <c r="E13" s="483"/>
      <c r="F13" s="456"/>
      <c r="G13" s="33" t="s">
        <v>63</v>
      </c>
      <c r="H13" s="33" t="s">
        <v>64</v>
      </c>
      <c r="I13" s="33" t="s">
        <v>65</v>
      </c>
      <c r="J13" s="33" t="s">
        <v>66</v>
      </c>
      <c r="K13" s="33" t="s">
        <v>67</v>
      </c>
      <c r="L13" s="34" t="s">
        <v>68</v>
      </c>
      <c r="M13" s="33" t="s">
        <v>69</v>
      </c>
      <c r="N13" s="456"/>
      <c r="O13" s="483"/>
      <c r="P13" s="76" t="s">
        <v>102</v>
      </c>
      <c r="Q13" s="226" t="s">
        <v>103</v>
      </c>
      <c r="R13" s="483"/>
      <c r="S13" s="483"/>
      <c r="T13" s="483"/>
      <c r="U13" s="315"/>
      <c r="V13" s="315"/>
      <c r="W13" s="315"/>
      <c r="X13" s="315"/>
      <c r="Y13" s="315"/>
      <c r="Z13" s="315"/>
      <c r="AA13" s="315"/>
      <c r="AB13" s="315"/>
      <c r="AC13" s="315"/>
      <c r="AD13" s="315"/>
      <c r="AE13" s="315"/>
      <c r="AF13" s="315"/>
      <c r="AG13" s="315"/>
      <c r="AH13" s="315"/>
      <c r="AI13" s="315"/>
      <c r="AJ13" s="315"/>
      <c r="AK13" s="315"/>
      <c r="AL13" s="315"/>
      <c r="AM13" s="315"/>
      <c r="AN13" s="315"/>
      <c r="AO13" s="315"/>
      <c r="AP13" s="315"/>
      <c r="AQ13" s="315"/>
      <c r="AR13" s="315"/>
      <c r="AS13" s="315"/>
      <c r="AT13" s="315"/>
      <c r="AU13" s="315"/>
      <c r="AV13" s="315"/>
      <c r="AW13" s="315"/>
      <c r="AX13" s="315"/>
      <c r="AY13" s="315"/>
      <c r="AZ13" s="315"/>
      <c r="BA13" s="315"/>
      <c r="BB13" s="315"/>
      <c r="BC13" s="315"/>
      <c r="BD13" s="315"/>
      <c r="BE13" s="315"/>
      <c r="BF13" s="315"/>
      <c r="BG13" s="315"/>
      <c r="BH13" s="315"/>
      <c r="BI13" s="315"/>
      <c r="BJ13" s="315"/>
      <c r="BK13" s="315"/>
      <c r="BL13" s="315"/>
      <c r="BM13" s="315"/>
      <c r="BN13" s="315"/>
      <c r="BO13" s="315"/>
      <c r="BP13" s="315"/>
      <c r="BQ13" s="315"/>
      <c r="BR13" s="315"/>
      <c r="BS13" s="315"/>
      <c r="BT13" s="315"/>
      <c r="BU13" s="315"/>
      <c r="BV13" s="315"/>
      <c r="BW13" s="315"/>
      <c r="BX13" s="315"/>
      <c r="BY13" s="315"/>
      <c r="BZ13" s="315"/>
      <c r="CA13" s="315"/>
      <c r="CB13" s="315"/>
      <c r="CC13" s="315"/>
      <c r="CD13" s="315"/>
      <c r="CE13" s="315"/>
      <c r="CF13" s="315"/>
      <c r="CG13" s="315"/>
      <c r="CH13" s="315"/>
      <c r="CI13" s="315"/>
      <c r="CJ13" s="315"/>
      <c r="CK13" s="315"/>
      <c r="CL13" s="315"/>
      <c r="CM13" s="315"/>
      <c r="CN13" s="315"/>
      <c r="CO13" s="315"/>
      <c r="CP13" s="315"/>
      <c r="CQ13" s="315"/>
      <c r="CR13" s="315"/>
      <c r="CS13" s="315"/>
      <c r="CT13" s="315"/>
      <c r="CU13" s="315"/>
      <c r="CV13" s="315"/>
      <c r="CW13" s="315"/>
      <c r="CX13" s="315"/>
      <c r="CY13" s="315"/>
      <c r="CZ13" s="315"/>
      <c r="DA13" s="315"/>
      <c r="DB13" s="315"/>
      <c r="DC13" s="315"/>
      <c r="DD13" s="315"/>
      <c r="DE13" s="315"/>
      <c r="DF13" s="315"/>
      <c r="DG13" s="315"/>
      <c r="DH13" s="315"/>
      <c r="DI13" s="315"/>
      <c r="DJ13" s="315"/>
      <c r="DK13" s="315"/>
      <c r="DL13" s="315"/>
      <c r="DM13" s="315"/>
      <c r="DN13" s="315"/>
      <c r="DO13" s="315"/>
      <c r="DP13" s="315"/>
      <c r="DQ13" s="315"/>
      <c r="DR13" s="315"/>
      <c r="DS13" s="315"/>
      <c r="DT13" s="315"/>
      <c r="DU13" s="315"/>
      <c r="DV13" s="315"/>
      <c r="DW13" s="315"/>
      <c r="DX13" s="315"/>
      <c r="DY13" s="315"/>
      <c r="DZ13" s="315"/>
      <c r="EA13" s="315"/>
      <c r="EB13" s="315"/>
      <c r="EC13" s="315"/>
      <c r="ED13" s="315"/>
      <c r="EE13" s="315"/>
      <c r="EF13" s="315"/>
      <c r="EG13" s="315"/>
      <c r="EH13" s="315"/>
      <c r="EI13" s="315"/>
      <c r="EJ13" s="315"/>
      <c r="EK13" s="315"/>
      <c r="EL13" s="315"/>
      <c r="EM13" s="315"/>
      <c r="EN13" s="315"/>
      <c r="EO13" s="315"/>
      <c r="EP13" s="315"/>
      <c r="EQ13" s="315"/>
      <c r="ER13" s="315"/>
      <c r="ES13" s="315"/>
      <c r="ET13" s="315"/>
      <c r="EU13" s="315"/>
      <c r="EV13" s="315"/>
      <c r="EW13" s="315"/>
      <c r="EX13" s="315"/>
      <c r="EY13" s="315"/>
      <c r="EZ13" s="315"/>
      <c r="FA13" s="315"/>
      <c r="FB13" s="315"/>
      <c r="FC13" s="315"/>
      <c r="FD13" s="315"/>
      <c r="FE13" s="315"/>
      <c r="FF13" s="315"/>
      <c r="FG13" s="315"/>
      <c r="FH13" s="315"/>
      <c r="FI13" s="315"/>
      <c r="FJ13" s="315"/>
      <c r="FK13" s="315"/>
      <c r="FL13" s="315"/>
      <c r="FM13" s="315"/>
      <c r="FN13" s="315"/>
      <c r="FO13" s="315"/>
      <c r="FP13" s="315"/>
      <c r="FQ13" s="315"/>
      <c r="FR13" s="315"/>
      <c r="FS13" s="315"/>
      <c r="FT13" s="315"/>
      <c r="FU13" s="315"/>
      <c r="FV13" s="315"/>
      <c r="FW13" s="315"/>
      <c r="FX13" s="315"/>
      <c r="FY13" s="315"/>
      <c r="FZ13" s="315"/>
      <c r="GA13" s="315"/>
      <c r="GB13" s="315"/>
      <c r="GC13" s="315"/>
      <c r="GD13" s="315"/>
      <c r="GE13" s="315"/>
      <c r="GF13" s="315"/>
      <c r="GG13" s="315"/>
      <c r="GH13" s="315"/>
      <c r="GI13" s="315"/>
      <c r="GJ13" s="315"/>
      <c r="GK13" s="315"/>
      <c r="GL13" s="315"/>
      <c r="GM13" s="315"/>
      <c r="GN13" s="315"/>
      <c r="GO13" s="315"/>
      <c r="GP13" s="315"/>
      <c r="GQ13" s="315"/>
      <c r="GR13" s="315"/>
      <c r="GS13" s="315"/>
      <c r="GT13" s="315"/>
      <c r="GU13" s="315"/>
      <c r="GV13" s="315"/>
      <c r="GW13" s="315"/>
      <c r="GX13" s="315"/>
      <c r="GY13" s="315"/>
      <c r="GZ13" s="315"/>
      <c r="HA13" s="315"/>
      <c r="HB13" s="315"/>
      <c r="HC13" s="315"/>
      <c r="HD13" s="315"/>
      <c r="HE13" s="315"/>
      <c r="HF13" s="315"/>
      <c r="HG13" s="315"/>
      <c r="HH13" s="315"/>
      <c r="HI13" s="315"/>
      <c r="HJ13" s="315"/>
      <c r="HK13" s="315"/>
      <c r="HL13" s="315"/>
      <c r="HM13" s="315"/>
      <c r="HN13" s="315"/>
      <c r="HO13" s="315"/>
      <c r="HP13" s="315"/>
      <c r="HQ13" s="315"/>
      <c r="HR13" s="315"/>
      <c r="HS13" s="315"/>
      <c r="HT13" s="315"/>
      <c r="HU13" s="315"/>
      <c r="HV13" s="315"/>
      <c r="HW13" s="315"/>
      <c r="HX13" s="315"/>
      <c r="HY13" s="315"/>
      <c r="HZ13" s="315"/>
      <c r="IA13" s="315"/>
      <c r="IB13" s="315"/>
      <c r="IC13" s="315"/>
      <c r="ID13" s="315"/>
      <c r="IE13" s="315"/>
      <c r="IF13" s="315"/>
      <c r="IG13" s="315"/>
      <c r="IH13" s="315"/>
      <c r="II13" s="315"/>
      <c r="IJ13" s="315"/>
      <c r="IK13" s="315"/>
    </row>
    <row r="15" spans="1:245" ht="38.25" hidden="1" x14ac:dyDescent="0.25">
      <c r="B15" s="317" t="s">
        <v>47</v>
      </c>
      <c r="C15" s="317" t="s">
        <v>48</v>
      </c>
      <c r="D15" s="317" t="s">
        <v>49</v>
      </c>
      <c r="E15" s="317" t="s">
        <v>50</v>
      </c>
      <c r="F15" s="317" t="s">
        <v>51</v>
      </c>
      <c r="G15" s="318" t="s">
        <v>63</v>
      </c>
      <c r="H15" s="318" t="s">
        <v>64</v>
      </c>
      <c r="I15" s="318" t="s">
        <v>65</v>
      </c>
      <c r="J15" s="318" t="s">
        <v>66</v>
      </c>
      <c r="K15" s="318" t="s">
        <v>67</v>
      </c>
      <c r="L15" s="318" t="s">
        <v>68</v>
      </c>
      <c r="M15" s="318" t="s">
        <v>267</v>
      </c>
      <c r="N15" s="319" t="s">
        <v>255</v>
      </c>
      <c r="O15" s="317" t="s">
        <v>249</v>
      </c>
      <c r="P15" s="318" t="s">
        <v>260</v>
      </c>
      <c r="Q15" s="318" t="s">
        <v>261</v>
      </c>
      <c r="R15" s="317" t="s">
        <v>264</v>
      </c>
      <c r="S15" s="317" t="s">
        <v>265</v>
      </c>
      <c r="T15" s="317" t="s">
        <v>266</v>
      </c>
    </row>
    <row r="16" spans="1:245" x14ac:dyDescent="0.25">
      <c r="B16" s="220"/>
      <c r="C16" s="220"/>
      <c r="D16" s="220"/>
      <c r="E16" s="193"/>
      <c r="F16" s="220"/>
      <c r="G16" s="212"/>
      <c r="H16" s="194"/>
      <c r="I16" s="212"/>
      <c r="J16" s="212"/>
      <c r="K16" s="210"/>
      <c r="L16" s="195"/>
      <c r="M16" s="212"/>
      <c r="N16" s="284"/>
      <c r="O16" s="220"/>
      <c r="P16" s="235"/>
      <c r="Q16" s="235"/>
      <c r="R16" s="220"/>
      <c r="S16" s="220"/>
      <c r="T16" s="220"/>
    </row>
    <row r="17" spans="2:20" x14ac:dyDescent="0.25">
      <c r="B17" s="220"/>
      <c r="C17" s="220"/>
      <c r="D17" s="220"/>
      <c r="E17" s="193"/>
      <c r="F17" s="220"/>
      <c r="G17" s="212"/>
      <c r="H17" s="194"/>
      <c r="I17" s="212"/>
      <c r="J17" s="212"/>
      <c r="K17" s="210"/>
      <c r="L17" s="195"/>
      <c r="M17" s="212"/>
      <c r="N17" s="284"/>
      <c r="O17" s="220"/>
      <c r="P17" s="235"/>
      <c r="Q17" s="235"/>
      <c r="R17" s="220"/>
      <c r="S17" s="220"/>
      <c r="T17" s="220"/>
    </row>
    <row r="18" spans="2:20" x14ac:dyDescent="0.25">
      <c r="B18" s="240"/>
      <c r="C18" s="240"/>
      <c r="D18" s="240"/>
      <c r="E18" s="192"/>
      <c r="F18" s="240"/>
      <c r="G18" s="305"/>
      <c r="H18" s="85"/>
      <c r="I18" s="305"/>
      <c r="J18" s="305"/>
      <c r="K18" s="306"/>
      <c r="L18" s="87"/>
      <c r="M18" s="305"/>
      <c r="N18" s="282"/>
      <c r="O18" s="240"/>
      <c r="P18" s="91"/>
      <c r="Q18" s="91"/>
      <c r="R18" s="240"/>
      <c r="S18" s="240"/>
      <c r="T18" s="240"/>
    </row>
    <row r="19" spans="2:20" x14ac:dyDescent="0.25">
      <c r="B19" s="37" t="s">
        <v>76</v>
      </c>
      <c r="C19" s="196">
        <v>0</v>
      </c>
      <c r="D19" s="286"/>
      <c r="E19" s="192"/>
      <c r="F19" s="286"/>
      <c r="G19" s="286"/>
      <c r="H19" s="286"/>
      <c r="I19" s="286"/>
      <c r="J19" s="286"/>
      <c r="K19" s="286"/>
      <c r="L19" s="286"/>
      <c r="M19" s="286"/>
      <c r="N19" s="286"/>
      <c r="O19" s="289" t="s">
        <v>268</v>
      </c>
      <c r="Q19" s="286"/>
      <c r="R19" s="320">
        <v>0</v>
      </c>
      <c r="S19" s="286"/>
      <c r="T19" s="321"/>
    </row>
    <row r="20" spans="2:20" x14ac:dyDescent="0.25">
      <c r="B20" s="322"/>
      <c r="C20" s="245"/>
      <c r="D20" s="245"/>
      <c r="E20" s="323"/>
      <c r="F20" s="245"/>
      <c r="G20" s="245"/>
      <c r="H20" s="245"/>
      <c r="I20" s="245"/>
      <c r="J20" s="245"/>
      <c r="K20" s="245"/>
      <c r="L20" s="245"/>
      <c r="M20" s="245"/>
      <c r="N20" s="245"/>
      <c r="O20" s="245"/>
      <c r="P20" s="245"/>
      <c r="Q20" s="245"/>
      <c r="R20" s="245"/>
      <c r="S20" s="245"/>
      <c r="T20" s="324"/>
    </row>
    <row r="21" spans="2:20" x14ac:dyDescent="0.25">
      <c r="B21" s="322"/>
      <c r="C21" s="245"/>
      <c r="D21" s="245"/>
      <c r="E21" s="323"/>
      <c r="F21" s="245"/>
      <c r="G21" s="245"/>
      <c r="H21" s="245"/>
      <c r="I21" s="245"/>
      <c r="J21" s="245"/>
      <c r="K21" s="245"/>
      <c r="L21" s="245"/>
      <c r="M21" s="245"/>
      <c r="N21" s="245"/>
      <c r="O21" s="245"/>
      <c r="P21" s="245"/>
      <c r="Q21" s="245"/>
      <c r="R21" s="39" t="s">
        <v>269</v>
      </c>
      <c r="S21" s="245"/>
      <c r="T21" s="160">
        <v>0</v>
      </c>
    </row>
    <row r="22" spans="2:20" x14ac:dyDescent="0.25">
      <c r="B22" s="325"/>
      <c r="C22" s="326"/>
      <c r="D22" s="327"/>
      <c r="E22" s="328"/>
      <c r="F22" s="329"/>
      <c r="G22" s="327"/>
      <c r="H22" s="327"/>
      <c r="I22" s="330"/>
      <c r="J22" s="330"/>
      <c r="K22" s="330"/>
      <c r="L22" s="330"/>
      <c r="M22" s="330"/>
      <c r="N22" s="330"/>
      <c r="O22" s="330"/>
      <c r="P22" s="330"/>
      <c r="Q22" s="330"/>
      <c r="R22" s="330"/>
      <c r="S22" s="330"/>
      <c r="T22" s="331"/>
    </row>
    <row r="23" spans="2:20" x14ac:dyDescent="0.25">
      <c r="B23" s="332" t="s">
        <v>161</v>
      </c>
      <c r="E23" s="142"/>
    </row>
    <row r="25" spans="2:20" x14ac:dyDescent="0.25">
      <c r="B25" s="11"/>
      <c r="C25" s="12"/>
      <c r="D25" s="13"/>
    </row>
    <row r="26" spans="2:20" x14ac:dyDescent="0.25">
      <c r="B26" s="438" t="str">
        <f>'Caratula Resumen'!B46:E46</f>
        <v>Héctor Alejandro González López</v>
      </c>
      <c r="C26" s="439"/>
      <c r="D26" s="440"/>
    </row>
    <row r="27" spans="2:20" x14ac:dyDescent="0.25">
      <c r="B27" s="441" t="s">
        <v>42</v>
      </c>
      <c r="C27" s="442"/>
      <c r="D27" s="443"/>
    </row>
    <row r="28" spans="2:20" x14ac:dyDescent="0.25">
      <c r="B28" s="14"/>
      <c r="C28" s="365"/>
      <c r="D28" s="16"/>
    </row>
    <row r="29" spans="2:20" x14ac:dyDescent="0.25">
      <c r="B29" s="438" t="str">
        <f>'Caratula Resumen'!B49:E49</f>
        <v>Unidad de Enlace PEF / CONAC</v>
      </c>
      <c r="C29" s="439"/>
      <c r="D29" s="440"/>
    </row>
    <row r="30" spans="2:20" x14ac:dyDescent="0.25">
      <c r="B30" s="441" t="s">
        <v>43</v>
      </c>
      <c r="C30" s="442"/>
      <c r="D30" s="443"/>
    </row>
    <row r="31" spans="2:20" x14ac:dyDescent="0.25">
      <c r="B31" s="14"/>
      <c r="C31" s="365"/>
      <c r="D31" s="16"/>
    </row>
    <row r="32" spans="2:20" x14ac:dyDescent="0.25">
      <c r="B32" s="438"/>
      <c r="C32" s="439"/>
      <c r="D32" s="440"/>
    </row>
    <row r="33" spans="2:4" x14ac:dyDescent="0.25">
      <c r="B33" s="441" t="s">
        <v>44</v>
      </c>
      <c r="C33" s="442"/>
      <c r="D33" s="443"/>
    </row>
    <row r="34" spans="2:4" x14ac:dyDescent="0.25">
      <c r="B34" s="14"/>
      <c r="C34" s="365"/>
      <c r="D34" s="16"/>
    </row>
    <row r="35" spans="2:4" x14ac:dyDescent="0.25">
      <c r="B35" s="444">
        <f>'Caratula Resumen'!B55:E55</f>
        <v>44111</v>
      </c>
      <c r="C35" s="460"/>
      <c r="D35" s="461"/>
    </row>
    <row r="36" spans="2:4" x14ac:dyDescent="0.25">
      <c r="B36" s="441" t="s">
        <v>45</v>
      </c>
      <c r="C36" s="442"/>
      <c r="D36" s="443"/>
    </row>
    <row r="37" spans="2:4" x14ac:dyDescent="0.25">
      <c r="B37" s="386"/>
      <c r="C37" s="387"/>
      <c r="D37" s="388"/>
    </row>
  </sheetData>
  <mergeCells count="22">
    <mergeCell ref="B33:D33"/>
    <mergeCell ref="B35:D35"/>
    <mergeCell ref="B36:D36"/>
    <mergeCell ref="B26:D26"/>
    <mergeCell ref="B27:D27"/>
    <mergeCell ref="B29:D29"/>
    <mergeCell ref="B30:D30"/>
    <mergeCell ref="B32:D32"/>
    <mergeCell ref="T12:T13"/>
    <mergeCell ref="B9:I9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</mergeCells>
  <dataValidations count="1">
    <dataValidation allowBlank="1" showInputMessage="1" showErrorMessage="1" sqref="S9 B9" xr:uid="{00000000-0002-0000-1000-000000000000}"/>
  </dataValidations>
  <pageMargins left="0.23622047244094491" right="0.62992125984251968" top="0.74803149606299213" bottom="0.74803149606299213" header="0.31496062992125984" footer="0.31496062992125984"/>
  <pageSetup paperSize="9" scale="5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FC231-1299-4EDF-A825-88580F66DA64}">
  <sheetPr>
    <tabColor theme="5" tint="-0.249977111117893"/>
    <pageSetUpPr fitToPage="1"/>
  </sheetPr>
  <dimension ref="B7:H81"/>
  <sheetViews>
    <sheetView showGridLines="0" topLeftCell="A19" zoomScaleNormal="100" workbookViewId="0">
      <selection activeCell="F65" sqref="F65"/>
    </sheetView>
  </sheetViews>
  <sheetFormatPr baseColWidth="10" defaultRowHeight="15" x14ac:dyDescent="0.25"/>
  <cols>
    <col min="1" max="1" width="3.5703125" customWidth="1"/>
    <col min="2" max="2" width="22.140625" customWidth="1"/>
    <col min="3" max="3" width="38.140625" customWidth="1"/>
    <col min="4" max="4" width="17.140625" customWidth="1"/>
    <col min="5" max="5" width="16.5703125" bestFit="1" customWidth="1"/>
    <col min="6" max="6" width="23.140625" customWidth="1"/>
    <col min="7" max="7" width="42.42578125" bestFit="1" customWidth="1"/>
    <col min="8" max="8" width="13.5703125" customWidth="1"/>
  </cols>
  <sheetData>
    <row r="7" spans="2:8" ht="19.5" customHeight="1" x14ac:dyDescent="0.25">
      <c r="B7" s="121" t="s">
        <v>270</v>
      </c>
    </row>
    <row r="8" spans="2:8" ht="9" customHeight="1" x14ac:dyDescent="0.25"/>
    <row r="9" spans="2:8" ht="23.25" customHeight="1" x14ac:dyDescent="0.25">
      <c r="B9" s="385" t="s">
        <v>1211</v>
      </c>
      <c r="C9" s="334"/>
      <c r="D9" s="334"/>
      <c r="E9" s="334"/>
      <c r="F9" s="334"/>
      <c r="G9" s="334"/>
      <c r="H9" s="335"/>
    </row>
    <row r="10" spans="2:8" x14ac:dyDescent="0.25">
      <c r="B10" s="339" t="s">
        <v>271</v>
      </c>
      <c r="C10" s="336"/>
      <c r="D10" s="337"/>
      <c r="E10" s="337"/>
      <c r="F10" s="337"/>
      <c r="G10" s="337"/>
      <c r="H10" s="338"/>
    </row>
    <row r="11" spans="2:8" x14ac:dyDescent="0.25">
      <c r="B11" s="340" t="s">
        <v>272</v>
      </c>
      <c r="C11" s="132"/>
      <c r="D11" s="136"/>
      <c r="E11" s="136"/>
      <c r="F11" s="136"/>
      <c r="G11" s="136"/>
      <c r="H11" s="341"/>
    </row>
    <row r="12" spans="2:8" ht="30" x14ac:dyDescent="0.25">
      <c r="B12" s="342" t="s">
        <v>273</v>
      </c>
      <c r="C12" s="342" t="s">
        <v>274</v>
      </c>
      <c r="D12" s="343" t="s">
        <v>275</v>
      </c>
      <c r="E12" s="342" t="s">
        <v>95</v>
      </c>
      <c r="F12" s="342" t="s">
        <v>49</v>
      </c>
      <c r="G12" s="342" t="s">
        <v>50</v>
      </c>
      <c r="H12" s="342" t="s">
        <v>276</v>
      </c>
    </row>
    <row r="13" spans="2:8" x14ac:dyDescent="0.25">
      <c r="B13" s="410" t="s">
        <v>1190</v>
      </c>
      <c r="C13" s="422" t="s">
        <v>1212</v>
      </c>
      <c r="D13" s="422" t="s">
        <v>1213</v>
      </c>
      <c r="E13" s="411" t="s">
        <v>499</v>
      </c>
      <c r="F13" s="411" t="s">
        <v>806</v>
      </c>
      <c r="G13" s="411" t="s">
        <v>807</v>
      </c>
      <c r="H13" s="411" t="s">
        <v>1191</v>
      </c>
    </row>
    <row r="14" spans="2:8" x14ac:dyDescent="0.25">
      <c r="B14" s="410" t="s">
        <v>1190</v>
      </c>
      <c r="C14" s="422" t="s">
        <v>1214</v>
      </c>
      <c r="D14" s="422" t="s">
        <v>860</v>
      </c>
      <c r="E14" s="411" t="s">
        <v>497</v>
      </c>
      <c r="F14" s="411" t="s">
        <v>802</v>
      </c>
      <c r="G14" s="411" t="s">
        <v>803</v>
      </c>
      <c r="H14" s="411" t="s">
        <v>1191</v>
      </c>
    </row>
    <row r="15" spans="2:8" x14ac:dyDescent="0.25">
      <c r="B15" s="410" t="s">
        <v>1190</v>
      </c>
      <c r="C15" s="422" t="s">
        <v>1215</v>
      </c>
      <c r="D15" s="422" t="s">
        <v>1003</v>
      </c>
      <c r="E15" s="411" t="s">
        <v>499</v>
      </c>
      <c r="F15" s="411" t="s">
        <v>806</v>
      </c>
      <c r="G15" s="411" t="s">
        <v>807</v>
      </c>
      <c r="H15" s="411" t="s">
        <v>1191</v>
      </c>
    </row>
    <row r="16" spans="2:8" x14ac:dyDescent="0.25">
      <c r="B16" s="410" t="s">
        <v>1190</v>
      </c>
      <c r="C16" s="422" t="s">
        <v>1216</v>
      </c>
      <c r="D16" s="422" t="s">
        <v>1017</v>
      </c>
      <c r="E16" s="411" t="s">
        <v>498</v>
      </c>
      <c r="F16" s="411" t="s">
        <v>804</v>
      </c>
      <c r="G16" s="411" t="s">
        <v>805</v>
      </c>
      <c r="H16" s="411" t="s">
        <v>1191</v>
      </c>
    </row>
    <row r="17" spans="2:8" x14ac:dyDescent="0.25">
      <c r="B17" s="410" t="s">
        <v>1190</v>
      </c>
      <c r="C17" s="422" t="s">
        <v>1217</v>
      </c>
      <c r="D17" s="422" t="s">
        <v>857</v>
      </c>
      <c r="E17" s="411" t="s">
        <v>506</v>
      </c>
      <c r="F17" s="411" t="s">
        <v>820</v>
      </c>
      <c r="G17" s="411" t="s">
        <v>821</v>
      </c>
      <c r="H17" s="411" t="s">
        <v>1191</v>
      </c>
    </row>
    <row r="18" spans="2:8" x14ac:dyDescent="0.25">
      <c r="B18" s="410" t="s">
        <v>1190</v>
      </c>
      <c r="C18" s="422" t="s">
        <v>1218</v>
      </c>
      <c r="D18" s="422" t="s">
        <v>1003</v>
      </c>
      <c r="E18" s="411" t="s">
        <v>505</v>
      </c>
      <c r="F18" s="411" t="s">
        <v>818</v>
      </c>
      <c r="G18" s="411" t="s">
        <v>819</v>
      </c>
      <c r="H18" s="411" t="s">
        <v>1191</v>
      </c>
    </row>
    <row r="19" spans="2:8" x14ac:dyDescent="0.25">
      <c r="B19" s="410" t="s">
        <v>1190</v>
      </c>
      <c r="C19" s="422" t="s">
        <v>1219</v>
      </c>
      <c r="D19" s="422" t="s">
        <v>1192</v>
      </c>
      <c r="E19" s="411" t="s">
        <v>454</v>
      </c>
      <c r="F19" s="411" t="s">
        <v>716</v>
      </c>
      <c r="G19" s="411" t="s">
        <v>717</v>
      </c>
      <c r="H19" s="411" t="s">
        <v>1191</v>
      </c>
    </row>
    <row r="20" spans="2:8" x14ac:dyDescent="0.25">
      <c r="B20" s="410" t="s">
        <v>1190</v>
      </c>
      <c r="C20" s="422" t="s">
        <v>1220</v>
      </c>
      <c r="D20" s="422" t="s">
        <v>1192</v>
      </c>
      <c r="E20" s="411" t="s">
        <v>500</v>
      </c>
      <c r="F20" s="411" t="s">
        <v>808</v>
      </c>
      <c r="G20" s="411" t="s">
        <v>809</v>
      </c>
      <c r="H20" s="411" t="s">
        <v>1191</v>
      </c>
    </row>
    <row r="21" spans="2:8" x14ac:dyDescent="0.25">
      <c r="B21" s="410" t="s">
        <v>1190</v>
      </c>
      <c r="C21" s="422" t="s">
        <v>1221</v>
      </c>
      <c r="D21" s="422" t="s">
        <v>1192</v>
      </c>
      <c r="E21" s="411" t="s">
        <v>1222</v>
      </c>
      <c r="F21" s="411" t="s">
        <v>1223</v>
      </c>
      <c r="G21" s="411" t="s">
        <v>1224</v>
      </c>
      <c r="H21" s="411" t="s">
        <v>1191</v>
      </c>
    </row>
    <row r="22" spans="2:8" x14ac:dyDescent="0.25">
      <c r="B22" s="410" t="s">
        <v>1190</v>
      </c>
      <c r="C22" s="422" t="s">
        <v>1225</v>
      </c>
      <c r="D22" s="422" t="s">
        <v>1192</v>
      </c>
      <c r="E22" s="411" t="s">
        <v>502</v>
      </c>
      <c r="F22" s="411" t="s">
        <v>812</v>
      </c>
      <c r="G22" s="411" t="s">
        <v>813</v>
      </c>
      <c r="H22" s="411" t="s">
        <v>1191</v>
      </c>
    </row>
    <row r="23" spans="2:8" x14ac:dyDescent="0.25">
      <c r="B23" s="410" t="s">
        <v>1190</v>
      </c>
      <c r="C23" s="422" t="s">
        <v>1226</v>
      </c>
      <c r="D23" s="422" t="s">
        <v>1192</v>
      </c>
      <c r="E23" s="411" t="s">
        <v>503</v>
      </c>
      <c r="F23" s="411" t="s">
        <v>814</v>
      </c>
      <c r="G23" s="411" t="s">
        <v>815</v>
      </c>
      <c r="H23" s="411" t="s">
        <v>1191</v>
      </c>
    </row>
    <row r="24" spans="2:8" x14ac:dyDescent="0.25">
      <c r="B24" s="410" t="s">
        <v>1190</v>
      </c>
      <c r="C24" s="422" t="s">
        <v>1227</v>
      </c>
      <c r="D24" s="422" t="s">
        <v>1192</v>
      </c>
      <c r="E24" s="411" t="s">
        <v>501</v>
      </c>
      <c r="F24" s="411" t="s">
        <v>810</v>
      </c>
      <c r="G24" s="411" t="s">
        <v>1228</v>
      </c>
      <c r="H24" s="411" t="s">
        <v>1191</v>
      </c>
    </row>
    <row r="25" spans="2:8" x14ac:dyDescent="0.25">
      <c r="B25" s="410" t="s">
        <v>1190</v>
      </c>
      <c r="C25" s="422" t="s">
        <v>1229</v>
      </c>
      <c r="D25" s="422" t="s">
        <v>1192</v>
      </c>
      <c r="E25" s="411" t="s">
        <v>504</v>
      </c>
      <c r="F25" s="411" t="s">
        <v>816</v>
      </c>
      <c r="G25" s="411" t="s">
        <v>817</v>
      </c>
      <c r="H25" s="411" t="s">
        <v>1191</v>
      </c>
    </row>
    <row r="26" spans="2:8" x14ac:dyDescent="0.25">
      <c r="B26" s="410" t="s">
        <v>1190</v>
      </c>
      <c r="C26" s="422" t="s">
        <v>1230</v>
      </c>
      <c r="D26" s="422" t="s">
        <v>1192</v>
      </c>
      <c r="E26" s="411" t="s">
        <v>507</v>
      </c>
      <c r="F26" s="411" t="s">
        <v>822</v>
      </c>
      <c r="G26" s="411" t="s">
        <v>823</v>
      </c>
      <c r="H26" s="411" t="s">
        <v>1191</v>
      </c>
    </row>
    <row r="27" spans="2:8" x14ac:dyDescent="0.25">
      <c r="B27" s="410" t="s">
        <v>1190</v>
      </c>
      <c r="C27" s="422" t="s">
        <v>1214</v>
      </c>
      <c r="D27" s="422" t="s">
        <v>860</v>
      </c>
      <c r="E27" s="411" t="s">
        <v>1231</v>
      </c>
      <c r="F27" s="411" t="s">
        <v>1232</v>
      </c>
      <c r="G27" s="411" t="s">
        <v>1233</v>
      </c>
      <c r="H27" s="411" t="s">
        <v>1193</v>
      </c>
    </row>
    <row r="28" spans="2:8" x14ac:dyDescent="0.25">
      <c r="B28" s="410" t="s">
        <v>1190</v>
      </c>
      <c r="C28" s="422" t="s">
        <v>1234</v>
      </c>
      <c r="D28" s="422" t="s">
        <v>860</v>
      </c>
      <c r="E28" s="411" t="s">
        <v>1235</v>
      </c>
      <c r="F28" s="411" t="s">
        <v>1236</v>
      </c>
      <c r="G28" s="411" t="s">
        <v>1237</v>
      </c>
      <c r="H28" s="411" t="s">
        <v>1193</v>
      </c>
    </row>
    <row r="29" spans="2:8" x14ac:dyDescent="0.25">
      <c r="B29" s="410" t="s">
        <v>1190</v>
      </c>
      <c r="C29" s="422" t="s">
        <v>1238</v>
      </c>
      <c r="D29" s="422" t="s">
        <v>854</v>
      </c>
      <c r="E29" s="411" t="s">
        <v>1239</v>
      </c>
      <c r="F29" s="411" t="s">
        <v>1240</v>
      </c>
      <c r="G29" s="411" t="s">
        <v>1241</v>
      </c>
      <c r="H29" s="411" t="s">
        <v>1193</v>
      </c>
    </row>
    <row r="30" spans="2:8" x14ac:dyDescent="0.25">
      <c r="B30" s="410" t="s">
        <v>1190</v>
      </c>
      <c r="C30" s="422" t="s">
        <v>1242</v>
      </c>
      <c r="D30" s="422" t="s">
        <v>848</v>
      </c>
      <c r="E30" s="411" t="s">
        <v>1243</v>
      </c>
      <c r="F30" s="411" t="s">
        <v>1244</v>
      </c>
      <c r="G30" s="411" t="s">
        <v>1245</v>
      </c>
      <c r="H30" s="411" t="s">
        <v>1193</v>
      </c>
    </row>
    <row r="31" spans="2:8" x14ac:dyDescent="0.25">
      <c r="B31" s="410" t="s">
        <v>1190</v>
      </c>
      <c r="C31" s="422" t="s">
        <v>1246</v>
      </c>
      <c r="D31" s="422" t="s">
        <v>1192</v>
      </c>
      <c r="E31" s="411" t="s">
        <v>1247</v>
      </c>
      <c r="F31" s="411" t="s">
        <v>1248</v>
      </c>
      <c r="G31" s="411" t="s">
        <v>1249</v>
      </c>
      <c r="H31" s="411" t="s">
        <v>1193</v>
      </c>
    </row>
    <row r="32" spans="2:8" x14ac:dyDescent="0.25">
      <c r="B32" s="410" t="s">
        <v>1190</v>
      </c>
      <c r="C32" s="422" t="s">
        <v>1250</v>
      </c>
      <c r="D32" s="422" t="s">
        <v>1192</v>
      </c>
      <c r="E32" s="411" t="s">
        <v>449</v>
      </c>
      <c r="F32" s="411" t="s">
        <v>706</v>
      </c>
      <c r="G32" s="411" t="s">
        <v>707</v>
      </c>
      <c r="H32" s="411" t="s">
        <v>1193</v>
      </c>
    </row>
    <row r="33" spans="2:8" x14ac:dyDescent="0.25">
      <c r="B33" s="410" t="s">
        <v>1190</v>
      </c>
      <c r="C33" s="422" t="s">
        <v>1251</v>
      </c>
      <c r="D33" s="422" t="s">
        <v>841</v>
      </c>
      <c r="E33" s="411" t="s">
        <v>370</v>
      </c>
      <c r="F33" s="411" t="s">
        <v>548</v>
      </c>
      <c r="G33" s="411" t="s">
        <v>549</v>
      </c>
      <c r="H33" s="411" t="s">
        <v>1252</v>
      </c>
    </row>
    <row r="34" spans="2:8" x14ac:dyDescent="0.25">
      <c r="B34" s="410" t="s">
        <v>1190</v>
      </c>
      <c r="C34" s="422" t="s">
        <v>1253</v>
      </c>
      <c r="D34" s="422" t="s">
        <v>851</v>
      </c>
      <c r="E34" s="411" t="s">
        <v>381</v>
      </c>
      <c r="F34" s="411" t="s">
        <v>570</v>
      </c>
      <c r="G34" s="411" t="s">
        <v>571</v>
      </c>
      <c r="H34" s="411" t="s">
        <v>1252</v>
      </c>
    </row>
    <row r="35" spans="2:8" x14ac:dyDescent="0.25">
      <c r="B35" s="410" t="s">
        <v>1190</v>
      </c>
      <c r="C35" s="422" t="s">
        <v>1218</v>
      </c>
      <c r="D35" s="422" t="s">
        <v>1003</v>
      </c>
      <c r="E35" s="411" t="s">
        <v>473</v>
      </c>
      <c r="F35" s="411" t="s">
        <v>754</v>
      </c>
      <c r="G35" s="411" t="s">
        <v>755</v>
      </c>
      <c r="H35" s="411" t="s">
        <v>1252</v>
      </c>
    </row>
    <row r="36" spans="2:8" x14ac:dyDescent="0.25">
      <c r="B36" s="410" t="s">
        <v>1190</v>
      </c>
      <c r="C36" s="422" t="s">
        <v>1216</v>
      </c>
      <c r="D36" s="422" t="s">
        <v>1017</v>
      </c>
      <c r="E36" s="411" t="s">
        <v>487</v>
      </c>
      <c r="F36" s="411" t="s">
        <v>782</v>
      </c>
      <c r="G36" s="411" t="s">
        <v>783</v>
      </c>
      <c r="H36" s="411" t="s">
        <v>1252</v>
      </c>
    </row>
    <row r="37" spans="2:8" x14ac:dyDescent="0.25">
      <c r="B37" s="409"/>
      <c r="C37" s="423"/>
      <c r="D37" s="423"/>
      <c r="E37" s="423"/>
      <c r="F37" s="423"/>
      <c r="G37" s="423"/>
      <c r="H37" s="423"/>
    </row>
    <row r="38" spans="2:8" x14ac:dyDescent="0.25">
      <c r="B38" s="424"/>
      <c r="C38" s="280"/>
      <c r="D38" s="280"/>
      <c r="E38" s="280"/>
      <c r="F38" s="280"/>
      <c r="G38" s="280"/>
      <c r="H38" s="280"/>
    </row>
    <row r="39" spans="2:8" x14ac:dyDescent="0.25">
      <c r="B39" s="394" t="s">
        <v>1259</v>
      </c>
      <c r="C39" s="425"/>
      <c r="D39" s="425"/>
      <c r="E39" s="425"/>
    </row>
    <row r="40" spans="2:8" x14ac:dyDescent="0.25">
      <c r="B40" s="59" t="s">
        <v>277</v>
      </c>
    </row>
    <row r="41" spans="2:8" x14ac:dyDescent="0.25">
      <c r="B41" s="132" t="s">
        <v>278</v>
      </c>
      <c r="C41" s="136"/>
      <c r="D41" s="136"/>
      <c r="E41" s="136"/>
      <c r="F41" s="136"/>
      <c r="G41" s="136"/>
    </row>
    <row r="43" spans="2:8" x14ac:dyDescent="0.25">
      <c r="B43" s="385" t="s">
        <v>1254</v>
      </c>
      <c r="C43" s="334"/>
      <c r="D43" s="334"/>
      <c r="E43" s="334"/>
      <c r="F43" s="334"/>
      <c r="G43" s="334"/>
      <c r="H43" s="335"/>
    </row>
    <row r="44" spans="2:8" x14ac:dyDescent="0.25">
      <c r="B44" s="339" t="s">
        <v>271</v>
      </c>
      <c r="C44" s="336"/>
      <c r="D44" s="337"/>
      <c r="E44" s="337"/>
      <c r="F44" s="337"/>
      <c r="G44" s="337"/>
      <c r="H44" s="338"/>
    </row>
    <row r="45" spans="2:8" x14ac:dyDescent="0.25">
      <c r="B45" s="340" t="s">
        <v>272</v>
      </c>
      <c r="C45" s="132"/>
      <c r="D45" s="136"/>
      <c r="E45" s="136"/>
      <c r="F45" s="136"/>
      <c r="G45" s="136"/>
      <c r="H45" s="341"/>
    </row>
    <row r="46" spans="2:8" ht="30" x14ac:dyDescent="0.25">
      <c r="B46" s="342" t="s">
        <v>273</v>
      </c>
      <c r="C46" s="342" t="s">
        <v>274</v>
      </c>
      <c r="D46" s="343" t="s">
        <v>275</v>
      </c>
      <c r="E46" s="342" t="s">
        <v>95</v>
      </c>
      <c r="F46" s="342" t="s">
        <v>49</v>
      </c>
      <c r="G46" s="342" t="s">
        <v>50</v>
      </c>
      <c r="H46" s="342" t="s">
        <v>276</v>
      </c>
    </row>
    <row r="47" spans="2:8" x14ac:dyDescent="0.25">
      <c r="B47" s="410" t="s">
        <v>1190</v>
      </c>
      <c r="C47" s="422" t="s">
        <v>1255</v>
      </c>
      <c r="D47" s="422" t="s">
        <v>1192</v>
      </c>
      <c r="E47" s="422" t="s">
        <v>1256</v>
      </c>
      <c r="F47" s="411" t="s">
        <v>1257</v>
      </c>
      <c r="G47" s="411" t="s">
        <v>1258</v>
      </c>
      <c r="H47" s="411" t="s">
        <v>1193</v>
      </c>
    </row>
    <row r="48" spans="2:8" x14ac:dyDescent="0.25">
      <c r="B48" s="409"/>
      <c r="C48" s="423"/>
      <c r="D48" s="423"/>
      <c r="E48" s="423"/>
      <c r="F48" s="423"/>
      <c r="G48" s="423"/>
      <c r="H48" s="423"/>
    </row>
    <row r="49" spans="2:8" x14ac:dyDescent="0.25">
      <c r="B49" s="424"/>
      <c r="C49" s="280"/>
      <c r="D49" s="280"/>
      <c r="E49" s="280"/>
      <c r="F49" s="280"/>
      <c r="G49" s="280"/>
      <c r="H49" s="280"/>
    </row>
    <row r="50" spans="2:8" x14ac:dyDescent="0.25">
      <c r="B50" s="394" t="s">
        <v>1260</v>
      </c>
      <c r="C50" s="425"/>
      <c r="D50" s="425"/>
      <c r="E50" s="425"/>
    </row>
    <row r="51" spans="2:8" x14ac:dyDescent="0.25">
      <c r="B51" s="59" t="s">
        <v>277</v>
      </c>
    </row>
    <row r="52" spans="2:8" x14ac:dyDescent="0.25">
      <c r="B52" s="132" t="s">
        <v>278</v>
      </c>
      <c r="C52" s="136"/>
      <c r="D52" s="136"/>
      <c r="E52" s="136"/>
      <c r="F52" s="136"/>
      <c r="G52" s="136"/>
    </row>
    <row r="54" spans="2:8" x14ac:dyDescent="0.25">
      <c r="B54" s="385" t="s">
        <v>1189</v>
      </c>
      <c r="C54" s="334"/>
      <c r="D54" s="334"/>
      <c r="E54" s="334"/>
      <c r="F54" s="334"/>
      <c r="G54" s="334"/>
      <c r="H54" s="335"/>
    </row>
    <row r="55" spans="2:8" x14ac:dyDescent="0.25">
      <c r="B55" s="339" t="s">
        <v>271</v>
      </c>
      <c r="C55" s="336"/>
      <c r="D55" s="337"/>
      <c r="E55" s="337"/>
      <c r="F55" s="337"/>
      <c r="G55" s="337"/>
      <c r="H55" s="338"/>
    </row>
    <row r="56" spans="2:8" x14ac:dyDescent="0.25">
      <c r="B56" s="340" t="s">
        <v>272</v>
      </c>
      <c r="C56" s="132"/>
      <c r="D56" s="136"/>
      <c r="E56" s="136"/>
      <c r="F56" s="136"/>
      <c r="G56" s="136"/>
      <c r="H56" s="341"/>
    </row>
    <row r="57" spans="2:8" ht="30" x14ac:dyDescent="0.25">
      <c r="B57" s="342" t="s">
        <v>273</v>
      </c>
      <c r="C57" s="342" t="s">
        <v>274</v>
      </c>
      <c r="D57" s="343" t="s">
        <v>275</v>
      </c>
      <c r="E57" s="342" t="s">
        <v>95</v>
      </c>
      <c r="F57" s="342" t="s">
        <v>49</v>
      </c>
      <c r="G57" s="342" t="s">
        <v>50</v>
      </c>
      <c r="H57" s="342" t="s">
        <v>276</v>
      </c>
    </row>
    <row r="58" spans="2:8" x14ac:dyDescent="0.25">
      <c r="B58" s="410" t="s">
        <v>1190</v>
      </c>
      <c r="C58" s="413" t="s">
        <v>1194</v>
      </c>
      <c r="D58" s="356" t="s">
        <v>898</v>
      </c>
      <c r="E58" s="430" t="s">
        <v>449</v>
      </c>
      <c r="F58" s="430" t="s">
        <v>706</v>
      </c>
      <c r="G58" s="356" t="s">
        <v>707</v>
      </c>
      <c r="H58" s="411" t="s">
        <v>1191</v>
      </c>
    </row>
    <row r="59" spans="2:8" x14ac:dyDescent="0.25">
      <c r="B59" s="410" t="s">
        <v>1190</v>
      </c>
      <c r="C59" s="412" t="s">
        <v>1195</v>
      </c>
      <c r="D59" s="356" t="s">
        <v>1030</v>
      </c>
      <c r="E59" s="430" t="s">
        <v>508</v>
      </c>
      <c r="F59" s="430" t="s">
        <v>824</v>
      </c>
      <c r="G59" s="356" t="s">
        <v>825</v>
      </c>
      <c r="H59" s="411" t="s">
        <v>1191</v>
      </c>
    </row>
    <row r="60" spans="2:8" x14ac:dyDescent="0.25">
      <c r="B60" s="410" t="s">
        <v>1190</v>
      </c>
      <c r="C60" s="412" t="s">
        <v>1196</v>
      </c>
      <c r="D60" s="356" t="s">
        <v>1030</v>
      </c>
      <c r="E60" s="430" t="s">
        <v>509</v>
      </c>
      <c r="F60" s="430" t="s">
        <v>826</v>
      </c>
      <c r="G60" s="356" t="s">
        <v>827</v>
      </c>
      <c r="H60" s="411" t="s">
        <v>1191</v>
      </c>
    </row>
    <row r="61" spans="2:8" x14ac:dyDescent="0.25">
      <c r="B61" s="410" t="s">
        <v>1190</v>
      </c>
      <c r="C61" s="412" t="s">
        <v>1197</v>
      </c>
      <c r="D61" s="356" t="s">
        <v>857</v>
      </c>
      <c r="E61" s="430" t="s">
        <v>1038</v>
      </c>
      <c r="F61" s="430" t="s">
        <v>1039</v>
      </c>
      <c r="G61" s="356" t="s">
        <v>1040</v>
      </c>
      <c r="H61" s="411" t="s">
        <v>1193</v>
      </c>
    </row>
    <row r="62" spans="2:8" x14ac:dyDescent="0.25">
      <c r="B62" s="410" t="s">
        <v>1190</v>
      </c>
      <c r="C62" s="412" t="s">
        <v>1198</v>
      </c>
      <c r="D62" s="356" t="s">
        <v>898</v>
      </c>
      <c r="E62" s="430" t="s">
        <v>490</v>
      </c>
      <c r="F62" s="430" t="s">
        <v>788</v>
      </c>
      <c r="G62" s="356" t="s">
        <v>789</v>
      </c>
      <c r="H62" s="411" t="s">
        <v>1193</v>
      </c>
    </row>
    <row r="63" spans="2:8" x14ac:dyDescent="0.25">
      <c r="B63" s="409"/>
      <c r="C63" s="423"/>
      <c r="D63" s="423"/>
      <c r="E63" s="423"/>
      <c r="F63" s="423"/>
      <c r="G63" s="423"/>
      <c r="H63" s="423"/>
    </row>
    <row r="64" spans="2:8" x14ac:dyDescent="0.25">
      <c r="B64" s="424"/>
      <c r="C64" s="280"/>
      <c r="D64" s="280"/>
      <c r="E64" s="280"/>
      <c r="F64" s="280"/>
      <c r="G64" s="280"/>
      <c r="H64" s="280"/>
    </row>
    <row r="65" spans="2:7" x14ac:dyDescent="0.25">
      <c r="B65" s="394" t="s">
        <v>1261</v>
      </c>
      <c r="C65" s="425"/>
      <c r="D65" s="425"/>
      <c r="E65" s="425"/>
    </row>
    <row r="66" spans="2:7" x14ac:dyDescent="0.25">
      <c r="B66" s="59" t="s">
        <v>277</v>
      </c>
    </row>
    <row r="67" spans="2:7" x14ac:dyDescent="0.25">
      <c r="B67" s="132" t="s">
        <v>278</v>
      </c>
      <c r="C67" s="136"/>
      <c r="D67" s="136"/>
      <c r="E67" s="136"/>
      <c r="F67" s="136"/>
      <c r="G67" s="136"/>
    </row>
    <row r="69" spans="2:7" x14ac:dyDescent="0.25">
      <c r="B69" s="11"/>
      <c r="C69" s="12"/>
      <c r="D69" s="13"/>
    </row>
    <row r="70" spans="2:7" x14ac:dyDescent="0.25">
      <c r="B70" s="438" t="str">
        <f>'Caratula Resumen'!B46:E46</f>
        <v>Héctor Alejandro González López</v>
      </c>
      <c r="C70" s="439"/>
      <c r="D70" s="440"/>
    </row>
    <row r="71" spans="2:7" x14ac:dyDescent="0.25">
      <c r="B71" s="441" t="s">
        <v>42</v>
      </c>
      <c r="C71" s="442"/>
      <c r="D71" s="443"/>
    </row>
    <row r="72" spans="2:7" x14ac:dyDescent="0.25">
      <c r="B72" s="14"/>
      <c r="C72" s="426"/>
      <c r="D72" s="16"/>
    </row>
    <row r="73" spans="2:7" x14ac:dyDescent="0.25">
      <c r="B73" s="520" t="str">
        <f>'Caratula Resumen'!B49:E49</f>
        <v>Unidad de Enlace PEF / CONAC</v>
      </c>
      <c r="C73" s="521"/>
      <c r="D73" s="522"/>
    </row>
    <row r="74" spans="2:7" x14ac:dyDescent="0.25">
      <c r="B74" s="441" t="s">
        <v>43</v>
      </c>
      <c r="C74" s="442"/>
      <c r="D74" s="443"/>
    </row>
    <row r="75" spans="2:7" x14ac:dyDescent="0.25">
      <c r="B75" s="14"/>
      <c r="C75" s="426"/>
      <c r="D75" s="16"/>
    </row>
    <row r="76" spans="2:7" x14ac:dyDescent="0.25">
      <c r="B76" s="438"/>
      <c r="C76" s="439"/>
      <c r="D76" s="440"/>
    </row>
    <row r="77" spans="2:7" x14ac:dyDescent="0.25">
      <c r="B77" s="441" t="s">
        <v>44</v>
      </c>
      <c r="C77" s="442"/>
      <c r="D77" s="443"/>
    </row>
    <row r="78" spans="2:7" x14ac:dyDescent="0.25">
      <c r="B78" s="14"/>
      <c r="C78" s="426"/>
      <c r="D78" s="16"/>
    </row>
    <row r="79" spans="2:7" x14ac:dyDescent="0.25">
      <c r="B79" s="444">
        <f>'Caratula Resumen'!B55:E55</f>
        <v>44111</v>
      </c>
      <c r="C79" s="460"/>
      <c r="D79" s="461"/>
    </row>
    <row r="80" spans="2:7" x14ac:dyDescent="0.25">
      <c r="B80" s="441" t="s">
        <v>45</v>
      </c>
      <c r="C80" s="442"/>
      <c r="D80" s="443"/>
    </row>
    <row r="81" spans="2:4" x14ac:dyDescent="0.25">
      <c r="B81" s="427"/>
      <c r="C81" s="428"/>
      <c r="D81" s="429"/>
    </row>
  </sheetData>
  <mergeCells count="8">
    <mergeCell ref="B79:D79"/>
    <mergeCell ref="B80:D80"/>
    <mergeCell ref="B70:D70"/>
    <mergeCell ref="B71:D71"/>
    <mergeCell ref="B73:D73"/>
    <mergeCell ref="B74:D74"/>
    <mergeCell ref="B76:D76"/>
    <mergeCell ref="B77:D77"/>
  </mergeCells>
  <printOptions horizontalCentered="1"/>
  <pageMargins left="0.23622047244094491" right="0.62992125984251968" top="0.74803149606299213" bottom="0.74803149606299213" header="0.31496062992125984" footer="0.31496062992125984"/>
  <pageSetup paperSize="9" scale="77" fitToHeight="0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/>
  <dimension ref="B4:H42"/>
  <sheetViews>
    <sheetView zoomScaleNormal="100" workbookViewId="0">
      <selection activeCell="A32" sqref="A32"/>
    </sheetView>
  </sheetViews>
  <sheetFormatPr baseColWidth="10" defaultRowHeight="15" x14ac:dyDescent="0.25"/>
  <cols>
    <col min="2" max="2" width="20.5703125" customWidth="1"/>
    <col min="8" max="8" width="26.140625" bestFit="1" customWidth="1"/>
  </cols>
  <sheetData>
    <row r="4" spans="2:8" x14ac:dyDescent="0.25">
      <c r="B4" s="345" t="s">
        <v>279</v>
      </c>
    </row>
    <row r="5" spans="2:8" x14ac:dyDescent="0.25">
      <c r="B5" t="s">
        <v>280</v>
      </c>
    </row>
    <row r="6" spans="2:8" x14ac:dyDescent="0.25">
      <c r="B6" t="s">
        <v>281</v>
      </c>
    </row>
    <row r="10" spans="2:8" x14ac:dyDescent="0.25">
      <c r="H10" s="345" t="s">
        <v>282</v>
      </c>
    </row>
    <row r="11" spans="2:8" x14ac:dyDescent="0.25">
      <c r="B11" s="345" t="s">
        <v>283</v>
      </c>
      <c r="H11" t="s">
        <v>284</v>
      </c>
    </row>
    <row r="12" spans="2:8" x14ac:dyDescent="0.25">
      <c r="B12" t="s">
        <v>336</v>
      </c>
      <c r="H12" t="s">
        <v>285</v>
      </c>
    </row>
    <row r="13" spans="2:8" x14ac:dyDescent="0.25">
      <c r="B13" t="s">
        <v>337</v>
      </c>
      <c r="H13" t="s">
        <v>286</v>
      </c>
    </row>
    <row r="14" spans="2:8" x14ac:dyDescent="0.25">
      <c r="B14" t="s">
        <v>338</v>
      </c>
      <c r="H14" t="s">
        <v>287</v>
      </c>
    </row>
    <row r="15" spans="2:8" x14ac:dyDescent="0.25">
      <c r="B15" t="s">
        <v>339</v>
      </c>
      <c r="H15" t="s">
        <v>288</v>
      </c>
    </row>
    <row r="16" spans="2:8" x14ac:dyDescent="0.25">
      <c r="D16" s="345" t="s">
        <v>289</v>
      </c>
      <c r="H16" t="s">
        <v>290</v>
      </c>
    </row>
    <row r="17" spans="4:8" x14ac:dyDescent="0.25">
      <c r="D17">
        <v>2013</v>
      </c>
      <c r="H17" t="s">
        <v>291</v>
      </c>
    </row>
    <row r="18" spans="4:8" x14ac:dyDescent="0.25">
      <c r="D18">
        <v>2014</v>
      </c>
      <c r="H18" t="s">
        <v>292</v>
      </c>
    </row>
    <row r="19" spans="4:8" x14ac:dyDescent="0.25">
      <c r="D19">
        <v>2015</v>
      </c>
      <c r="H19" t="s">
        <v>293</v>
      </c>
    </row>
    <row r="20" spans="4:8" x14ac:dyDescent="0.25">
      <c r="D20">
        <v>2016</v>
      </c>
      <c r="H20" t="s">
        <v>294</v>
      </c>
    </row>
    <row r="21" spans="4:8" x14ac:dyDescent="0.25">
      <c r="D21">
        <v>2017</v>
      </c>
      <c r="H21" t="s">
        <v>295</v>
      </c>
    </row>
    <row r="22" spans="4:8" x14ac:dyDescent="0.25">
      <c r="D22">
        <v>2018</v>
      </c>
      <c r="H22" t="s">
        <v>296</v>
      </c>
    </row>
    <row r="23" spans="4:8" x14ac:dyDescent="0.25">
      <c r="H23" t="s">
        <v>297</v>
      </c>
    </row>
    <row r="24" spans="4:8" x14ac:dyDescent="0.25">
      <c r="H24" t="s">
        <v>298</v>
      </c>
    </row>
    <row r="25" spans="4:8" x14ac:dyDescent="0.25">
      <c r="H25" t="s">
        <v>299</v>
      </c>
    </row>
    <row r="26" spans="4:8" x14ac:dyDescent="0.25">
      <c r="H26" t="s">
        <v>300</v>
      </c>
    </row>
    <row r="27" spans="4:8" x14ac:dyDescent="0.25">
      <c r="H27" t="s">
        <v>301</v>
      </c>
    </row>
    <row r="28" spans="4:8" x14ac:dyDescent="0.25">
      <c r="H28" t="s">
        <v>302</v>
      </c>
    </row>
    <row r="29" spans="4:8" x14ac:dyDescent="0.25">
      <c r="H29" t="s">
        <v>303</v>
      </c>
    </row>
    <row r="30" spans="4:8" x14ac:dyDescent="0.25">
      <c r="H30" t="s">
        <v>304</v>
      </c>
    </row>
    <row r="31" spans="4:8" x14ac:dyDescent="0.25">
      <c r="H31" t="s">
        <v>305</v>
      </c>
    </row>
    <row r="32" spans="4:8" x14ac:dyDescent="0.25">
      <c r="H32" t="s">
        <v>306</v>
      </c>
    </row>
    <row r="33" spans="8:8" x14ac:dyDescent="0.25">
      <c r="H33" t="s">
        <v>307</v>
      </c>
    </row>
    <row r="34" spans="8:8" x14ac:dyDescent="0.25">
      <c r="H34" t="s">
        <v>308</v>
      </c>
    </row>
    <row r="35" spans="8:8" x14ac:dyDescent="0.25">
      <c r="H35" t="s">
        <v>309</v>
      </c>
    </row>
    <row r="36" spans="8:8" x14ac:dyDescent="0.25">
      <c r="H36" t="s">
        <v>310</v>
      </c>
    </row>
    <row r="37" spans="8:8" x14ac:dyDescent="0.25">
      <c r="H37" t="s">
        <v>311</v>
      </c>
    </row>
    <row r="38" spans="8:8" x14ac:dyDescent="0.25">
      <c r="H38" t="s">
        <v>312</v>
      </c>
    </row>
    <row r="39" spans="8:8" x14ac:dyDescent="0.25">
      <c r="H39" t="s">
        <v>313</v>
      </c>
    </row>
    <row r="40" spans="8:8" x14ac:dyDescent="0.25">
      <c r="H40" t="s">
        <v>314</v>
      </c>
    </row>
    <row r="41" spans="8:8" x14ac:dyDescent="0.25">
      <c r="H41" t="s">
        <v>315</v>
      </c>
    </row>
    <row r="42" spans="8:8" x14ac:dyDescent="0.25">
      <c r="H42" t="s">
        <v>316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6:Y39"/>
  <sheetViews>
    <sheetView showGridLines="0" zoomScaleNormal="100" zoomScalePageLayoutView="80" workbookViewId="0">
      <selection activeCell="B34" sqref="B34:D34"/>
    </sheetView>
  </sheetViews>
  <sheetFormatPr baseColWidth="10" defaultColWidth="3.5703125" defaultRowHeight="15" x14ac:dyDescent="0.25"/>
  <cols>
    <col min="1" max="1" width="3.5703125" style="36" customWidth="1"/>
    <col min="2" max="2" width="16.5703125" style="36" customWidth="1"/>
    <col min="3" max="3" width="17.42578125" style="36" customWidth="1"/>
    <col min="4" max="4" width="23.7109375" style="36" bestFit="1" customWidth="1"/>
    <col min="5" max="5" width="44.7109375" style="36" customWidth="1"/>
    <col min="6" max="6" width="33.42578125" style="36" bestFit="1" customWidth="1"/>
    <col min="7" max="7" width="12.140625" style="36" bestFit="1" customWidth="1"/>
    <col min="8" max="8" width="9.5703125" style="36" customWidth="1"/>
    <col min="9" max="10" width="7.7109375" style="36" customWidth="1"/>
    <col min="11" max="11" width="9.7109375" style="36" customWidth="1"/>
    <col min="12" max="12" width="8.5703125" style="36" customWidth="1"/>
    <col min="13" max="13" width="11.5703125" style="36" customWidth="1"/>
    <col min="14" max="15" width="13.140625" style="36" bestFit="1" customWidth="1"/>
    <col min="16" max="16" width="19.140625" style="36" customWidth="1"/>
    <col min="17" max="17" width="18.85546875" style="36" customWidth="1"/>
    <col min="18" max="20" width="13.140625" style="36" bestFit="1" customWidth="1"/>
    <col min="21" max="21" width="44.85546875" style="36" customWidth="1"/>
    <col min="22" max="22" width="8.85546875" style="36" customWidth="1"/>
    <col min="23" max="23" width="30.5703125" style="36" customWidth="1"/>
    <col min="24" max="24" width="23.85546875" style="36" customWidth="1"/>
    <col min="25" max="25" width="7.5703125" style="36" customWidth="1"/>
    <col min="26" max="255" width="11.42578125" style="36" customWidth="1"/>
    <col min="256" max="16384" width="3.5703125" style="36"/>
  </cols>
  <sheetData>
    <row r="6" spans="2:25" s="17" customFormat="1" x14ac:dyDescent="0.25"/>
    <row r="7" spans="2:25" s="21" customFormat="1" ht="18.75" x14ac:dyDescent="0.3">
      <c r="B7" s="18" t="s">
        <v>46</v>
      </c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20"/>
    </row>
    <row r="8" spans="2:25" s="21" customFormat="1" ht="18.75" x14ac:dyDescent="0.3">
      <c r="B8" s="367" t="s">
        <v>280</v>
      </c>
      <c r="C8" s="368"/>
      <c r="D8" s="368"/>
      <c r="E8" s="368"/>
      <c r="F8" s="368"/>
      <c r="G8" s="368"/>
      <c r="H8" s="368"/>
      <c r="I8" s="22"/>
      <c r="J8" s="23"/>
      <c r="K8" s="23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5"/>
      <c r="X8" s="369" t="str">
        <f>'Caratula Resumen'!D18</f>
        <v>3° Trimestre</v>
      </c>
      <c r="Y8" s="26"/>
    </row>
    <row r="9" spans="2:25" s="17" customFormat="1" x14ac:dyDescent="0.25">
      <c r="B9" s="27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9"/>
    </row>
    <row r="10" spans="2:25" s="17" customFormat="1" ht="21" x14ac:dyDescent="0.35">
      <c r="B10" s="30"/>
      <c r="C10" s="31"/>
      <c r="D10" s="31"/>
      <c r="E10" s="31"/>
      <c r="F10" s="31"/>
      <c r="G10" s="31"/>
      <c r="H10" s="31"/>
      <c r="I10" s="31"/>
      <c r="J10" s="31"/>
      <c r="K10" s="30"/>
      <c r="L10" s="30"/>
    </row>
    <row r="11" spans="2:25" s="32" customFormat="1" ht="12.75" x14ac:dyDescent="0.2">
      <c r="B11" s="456" t="s">
        <v>47</v>
      </c>
      <c r="C11" s="456" t="s">
        <v>48</v>
      </c>
      <c r="D11" s="456" t="s">
        <v>49</v>
      </c>
      <c r="E11" s="456" t="s">
        <v>50</v>
      </c>
      <c r="F11" s="456" t="s">
        <v>51</v>
      </c>
      <c r="G11" s="458" t="s">
        <v>52</v>
      </c>
      <c r="H11" s="458"/>
      <c r="I11" s="458"/>
      <c r="J11" s="458"/>
      <c r="K11" s="458"/>
      <c r="L11" s="458"/>
      <c r="M11" s="458"/>
      <c r="N11" s="456" t="s">
        <v>53</v>
      </c>
      <c r="O11" s="456"/>
      <c r="P11" s="456" t="s">
        <v>54</v>
      </c>
      <c r="Q11" s="456" t="s">
        <v>55</v>
      </c>
      <c r="R11" s="456" t="s">
        <v>56</v>
      </c>
      <c r="S11" s="456" t="s">
        <v>57</v>
      </c>
      <c r="T11" s="456"/>
      <c r="U11" s="456" t="s">
        <v>58</v>
      </c>
      <c r="V11" s="456" t="s">
        <v>59</v>
      </c>
      <c r="W11" s="456" t="s">
        <v>60</v>
      </c>
      <c r="X11" s="456" t="s">
        <v>61</v>
      </c>
      <c r="Y11" s="456" t="s">
        <v>62</v>
      </c>
    </row>
    <row r="12" spans="2:25" s="32" customFormat="1" ht="38.25" x14ac:dyDescent="0.2">
      <c r="B12" s="456"/>
      <c r="C12" s="456"/>
      <c r="D12" s="456"/>
      <c r="E12" s="456"/>
      <c r="F12" s="456"/>
      <c r="G12" s="33" t="s">
        <v>63</v>
      </c>
      <c r="H12" s="33" t="s">
        <v>64</v>
      </c>
      <c r="I12" s="33" t="s">
        <v>65</v>
      </c>
      <c r="J12" s="33" t="s">
        <v>66</v>
      </c>
      <c r="K12" s="33" t="s">
        <v>67</v>
      </c>
      <c r="L12" s="34" t="s">
        <v>68</v>
      </c>
      <c r="M12" s="33" t="s">
        <v>69</v>
      </c>
      <c r="N12" s="33" t="s">
        <v>70</v>
      </c>
      <c r="O12" s="33" t="s">
        <v>71</v>
      </c>
      <c r="P12" s="456"/>
      <c r="Q12" s="456"/>
      <c r="R12" s="456"/>
      <c r="S12" s="33" t="s">
        <v>72</v>
      </c>
      <c r="T12" s="33" t="s">
        <v>73</v>
      </c>
      <c r="U12" s="456"/>
      <c r="V12" s="456"/>
      <c r="W12" s="456"/>
      <c r="X12" s="456"/>
      <c r="Y12" s="456"/>
    </row>
    <row r="13" spans="2:25" s="17" customFormat="1" x14ac:dyDescent="0.25"/>
    <row r="14" spans="2:25" ht="63.75" hidden="1" x14ac:dyDescent="0.25">
      <c r="B14" s="35" t="s">
        <v>47</v>
      </c>
      <c r="C14" s="35" t="s">
        <v>48</v>
      </c>
      <c r="D14" s="35" t="s">
        <v>49</v>
      </c>
      <c r="E14" s="35" t="s">
        <v>50</v>
      </c>
      <c r="F14" s="35" t="s">
        <v>51</v>
      </c>
      <c r="G14" s="33" t="s">
        <v>63</v>
      </c>
      <c r="H14" s="33" t="s">
        <v>64</v>
      </c>
      <c r="I14" s="33" t="s">
        <v>65</v>
      </c>
      <c r="J14" s="33" t="s">
        <v>66</v>
      </c>
      <c r="K14" s="33" t="s">
        <v>67</v>
      </c>
      <c r="L14" s="33" t="s">
        <v>68</v>
      </c>
      <c r="M14" s="33" t="s">
        <v>69</v>
      </c>
      <c r="N14" s="33" t="s">
        <v>74</v>
      </c>
      <c r="O14" s="33" t="s">
        <v>75</v>
      </c>
      <c r="P14" s="35" t="s">
        <v>54</v>
      </c>
      <c r="Q14" s="35" t="s">
        <v>55</v>
      </c>
      <c r="R14" s="35" t="s">
        <v>56</v>
      </c>
      <c r="S14" s="33" t="s">
        <v>72</v>
      </c>
      <c r="T14" s="33" t="s">
        <v>73</v>
      </c>
      <c r="U14" s="35" t="s">
        <v>58</v>
      </c>
      <c r="V14" s="35" t="s">
        <v>59</v>
      </c>
      <c r="W14" s="35" t="s">
        <v>60</v>
      </c>
      <c r="X14" s="35" t="s">
        <v>61</v>
      </c>
      <c r="Y14" s="35" t="s">
        <v>62</v>
      </c>
    </row>
    <row r="15" spans="2:25" x14ac:dyDescent="0.25"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2:25" x14ac:dyDescent="0.25"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2:25" x14ac:dyDescent="0.25"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2:25" x14ac:dyDescent="0.25"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2:25" x14ac:dyDescent="0.25"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2:25" x14ac:dyDescent="0.25">
      <c r="B20" s="37" t="s">
        <v>76</v>
      </c>
      <c r="C20" s="38">
        <f>COUNTA(Tabla1[R.F.C.])</f>
        <v>0</v>
      </c>
      <c r="D20" s="39"/>
      <c r="E20" s="39"/>
      <c r="F20" s="39"/>
      <c r="G20" s="39"/>
      <c r="H20" s="39"/>
      <c r="I20" s="40"/>
      <c r="J20" s="39"/>
      <c r="K20" s="39" t="s">
        <v>77</v>
      </c>
      <c r="L20" s="40"/>
      <c r="M20" s="41">
        <v>0</v>
      </c>
      <c r="N20" s="459" t="s">
        <v>8</v>
      </c>
      <c r="O20" s="459"/>
      <c r="P20" s="42">
        <v>0</v>
      </c>
      <c r="Q20" s="43"/>
      <c r="R20" s="43"/>
      <c r="S20" s="43"/>
      <c r="T20" s="43"/>
      <c r="U20" s="43"/>
      <c r="V20" s="43"/>
      <c r="W20" s="43"/>
      <c r="X20" s="43"/>
      <c r="Y20" s="44"/>
    </row>
    <row r="21" spans="2:25" x14ac:dyDescent="0.25">
      <c r="B21" s="45"/>
      <c r="C21" s="46"/>
      <c r="D21" s="46"/>
      <c r="E21" s="46"/>
      <c r="F21" s="46"/>
      <c r="G21" s="46"/>
      <c r="H21" s="46"/>
      <c r="I21" s="46"/>
      <c r="J21" s="46"/>
      <c r="K21" s="47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9"/>
    </row>
    <row r="22" spans="2:25" x14ac:dyDescent="0.25">
      <c r="B22" s="45"/>
      <c r="C22" s="46"/>
      <c r="D22" s="46"/>
      <c r="E22" s="46"/>
      <c r="F22" s="46"/>
      <c r="G22" s="46"/>
      <c r="H22" s="46"/>
      <c r="I22" s="46"/>
      <c r="J22" s="46"/>
      <c r="K22" s="47"/>
      <c r="L22" s="48"/>
      <c r="M22" s="457" t="s">
        <v>9</v>
      </c>
      <c r="N22" s="457"/>
      <c r="O22" s="457"/>
      <c r="P22" s="48"/>
      <c r="Q22" s="42">
        <v>0</v>
      </c>
      <c r="R22" s="48"/>
      <c r="S22" s="48"/>
      <c r="T22" s="48"/>
      <c r="U22" s="48"/>
      <c r="V22" s="48"/>
      <c r="W22" s="48"/>
      <c r="X22" s="48"/>
      <c r="Y22" s="49"/>
    </row>
    <row r="23" spans="2:25" x14ac:dyDescent="0.25">
      <c r="B23" s="50"/>
      <c r="C23" s="51"/>
      <c r="D23" s="51"/>
      <c r="E23" s="52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 t="s">
        <v>78</v>
      </c>
      <c r="X23" s="51"/>
      <c r="Y23" s="53"/>
    </row>
    <row r="24" spans="2:25" x14ac:dyDescent="0.25">
      <c r="B24" s="54" t="s">
        <v>79</v>
      </c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</row>
    <row r="25" spans="2:25" x14ac:dyDescent="0.25">
      <c r="B25" s="54" t="s">
        <v>80</v>
      </c>
      <c r="C25" s="55"/>
      <c r="D25" s="55"/>
      <c r="E25" s="56"/>
      <c r="F25" s="47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</row>
    <row r="26" spans="2:25" x14ac:dyDescent="0.25">
      <c r="B26" s="55"/>
      <c r="C26" s="55"/>
      <c r="D26" s="55"/>
      <c r="E26" s="55"/>
      <c r="F26" s="57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</row>
    <row r="27" spans="2:25" x14ac:dyDescent="0.25">
      <c r="B27" s="11"/>
      <c r="C27" s="12"/>
      <c r="D27" s="13"/>
      <c r="E27" s="389"/>
    </row>
    <row r="28" spans="2:25" x14ac:dyDescent="0.25">
      <c r="B28" s="438" t="str">
        <f>'Caratula Resumen'!B46:E46</f>
        <v>Héctor Alejandro González López</v>
      </c>
      <c r="C28" s="439"/>
      <c r="D28" s="440"/>
      <c r="E28" s="390"/>
    </row>
    <row r="29" spans="2:25" x14ac:dyDescent="0.25">
      <c r="B29" s="441" t="s">
        <v>42</v>
      </c>
      <c r="C29" s="442"/>
      <c r="D29" s="443"/>
      <c r="E29" s="391"/>
    </row>
    <row r="30" spans="2:25" x14ac:dyDescent="0.25">
      <c r="B30" s="14"/>
      <c r="C30" s="365"/>
      <c r="D30" s="16"/>
      <c r="E30" s="365"/>
    </row>
    <row r="31" spans="2:25" x14ac:dyDescent="0.25">
      <c r="B31" s="438" t="str">
        <f>'Caratula Resumen'!B49:E49</f>
        <v>Unidad de Enlace PEF / CONAC</v>
      </c>
      <c r="C31" s="439"/>
      <c r="D31" s="440"/>
      <c r="E31" s="390"/>
    </row>
    <row r="32" spans="2:25" x14ac:dyDescent="0.25">
      <c r="B32" s="441" t="s">
        <v>43</v>
      </c>
      <c r="C32" s="442"/>
      <c r="D32" s="443"/>
      <c r="E32" s="391"/>
    </row>
    <row r="33" spans="2:5" x14ac:dyDescent="0.25">
      <c r="B33" s="14"/>
      <c r="C33" s="365"/>
      <c r="D33" s="16"/>
      <c r="E33" s="365"/>
    </row>
    <row r="34" spans="2:5" x14ac:dyDescent="0.25">
      <c r="B34" s="438"/>
      <c r="C34" s="439"/>
      <c r="D34" s="440"/>
      <c r="E34" s="390"/>
    </row>
    <row r="35" spans="2:5" x14ac:dyDescent="0.25">
      <c r="B35" s="441" t="s">
        <v>44</v>
      </c>
      <c r="C35" s="442"/>
      <c r="D35" s="443"/>
      <c r="E35" s="391"/>
    </row>
    <row r="36" spans="2:5" x14ac:dyDescent="0.25">
      <c r="B36" s="14"/>
      <c r="C36" s="365"/>
      <c r="D36" s="16"/>
      <c r="E36" s="365"/>
    </row>
    <row r="37" spans="2:5" x14ac:dyDescent="0.25">
      <c r="B37" s="444">
        <f>'Caratula Resumen'!B55:E55</f>
        <v>44111</v>
      </c>
      <c r="C37" s="460"/>
      <c r="D37" s="461"/>
      <c r="E37" s="392"/>
    </row>
    <row r="38" spans="2:5" x14ac:dyDescent="0.25">
      <c r="B38" s="441" t="s">
        <v>45</v>
      </c>
      <c r="C38" s="442"/>
      <c r="D38" s="443"/>
      <c r="E38" s="391"/>
    </row>
    <row r="39" spans="2:5" x14ac:dyDescent="0.25">
      <c r="B39" s="386"/>
      <c r="C39" s="387"/>
      <c r="D39" s="388"/>
      <c r="E39" s="391"/>
    </row>
  </sheetData>
  <mergeCells count="26">
    <mergeCell ref="B29:D29"/>
    <mergeCell ref="B32:D32"/>
    <mergeCell ref="B35:D35"/>
    <mergeCell ref="B38:D38"/>
    <mergeCell ref="B31:D31"/>
    <mergeCell ref="B34:D34"/>
    <mergeCell ref="B37:D37"/>
    <mergeCell ref="M22:O22"/>
    <mergeCell ref="N11:O11"/>
    <mergeCell ref="P11:P12"/>
    <mergeCell ref="Q11:Q12"/>
    <mergeCell ref="B28:D28"/>
    <mergeCell ref="B11:B12"/>
    <mergeCell ref="C11:C12"/>
    <mergeCell ref="D11:D12"/>
    <mergeCell ref="E11:E12"/>
    <mergeCell ref="G11:M11"/>
    <mergeCell ref="N20:O20"/>
    <mergeCell ref="V11:V12"/>
    <mergeCell ref="W11:W12"/>
    <mergeCell ref="X11:X12"/>
    <mergeCell ref="F11:F12"/>
    <mergeCell ref="Y11:Y12"/>
    <mergeCell ref="S11:T11"/>
    <mergeCell ref="U11:U12"/>
    <mergeCell ref="R11:R12"/>
  </mergeCells>
  <dataValidations disablePrompts="1" count="1">
    <dataValidation allowBlank="1" showInputMessage="1" showErrorMessage="1" sqref="W8" xr:uid="{00000000-0002-0000-0100-000000000000}"/>
  </dataValidations>
  <pageMargins left="0.23622047244094491" right="0.43307086614173229" top="0.74803149606299213" bottom="1.0236220472440944" header="0.31496062992125984" footer="0.31496062992125984"/>
  <pageSetup paperSize="9" scale="33" orientation="landscape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U40"/>
  <sheetViews>
    <sheetView showGridLines="0" topLeftCell="A28" zoomScaleNormal="100" workbookViewId="0">
      <selection activeCell="B35" sqref="B35:D35"/>
    </sheetView>
  </sheetViews>
  <sheetFormatPr baseColWidth="10" defaultColWidth="11.42578125" defaultRowHeight="14.25" x14ac:dyDescent="0.2"/>
  <cols>
    <col min="1" max="1" width="3.5703125" style="61" customWidth="1"/>
    <col min="2" max="2" width="16.5703125" style="61" customWidth="1"/>
    <col min="3" max="3" width="17.7109375" style="61" bestFit="1" customWidth="1"/>
    <col min="4" max="4" width="23.85546875" style="61" bestFit="1" customWidth="1"/>
    <col min="5" max="5" width="43" style="61" customWidth="1"/>
    <col min="6" max="6" width="37" style="61" bestFit="1" customWidth="1"/>
    <col min="7" max="7" width="15.7109375" style="61" bestFit="1" customWidth="1"/>
    <col min="8" max="8" width="6.7109375" style="61" customWidth="1"/>
    <col min="9" max="9" width="6.85546875" style="61" customWidth="1"/>
    <col min="10" max="10" width="6.7109375" style="61" customWidth="1"/>
    <col min="11" max="11" width="8.7109375" style="61" customWidth="1"/>
    <col min="12" max="13" width="8.85546875" style="61" customWidth="1"/>
    <col min="14" max="15" width="11.28515625" style="61" customWidth="1"/>
    <col min="16" max="17" width="25.85546875" style="61" customWidth="1"/>
    <col min="18" max="18" width="13.140625" style="61" bestFit="1" customWidth="1"/>
    <col min="19" max="19" width="5.5703125" style="61" customWidth="1"/>
    <col min="20" max="20" width="24.140625" style="61" customWidth="1"/>
    <col min="21" max="21" width="35" style="61" customWidth="1"/>
    <col min="22" max="248" width="11.42578125" style="61" customWidth="1"/>
    <col min="249" max="249" width="3.5703125" style="61" customWidth="1"/>
    <col min="250" max="250" width="4.5703125" style="61" customWidth="1"/>
    <col min="251" max="252" width="16.5703125" style="61" customWidth="1"/>
    <col min="253" max="253" width="34.42578125" style="61" customWidth="1"/>
    <col min="254" max="16384" width="11.42578125" style="61"/>
  </cols>
  <sheetData>
    <row r="1" spans="2:21" ht="15" customHeight="1" x14ac:dyDescent="0.2"/>
    <row r="2" spans="2:21" ht="15" customHeight="1" x14ac:dyDescent="0.2"/>
    <row r="3" spans="2:21" ht="15" customHeight="1" x14ac:dyDescent="0.2"/>
    <row r="4" spans="2:21" ht="15" customHeight="1" x14ac:dyDescent="0.2"/>
    <row r="5" spans="2:21" ht="15" customHeight="1" x14ac:dyDescent="0.2"/>
    <row r="7" spans="2:21" s="65" customFormat="1" ht="18.75" x14ac:dyDescent="0.3">
      <c r="B7" s="62" t="s">
        <v>81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4"/>
    </row>
    <row r="8" spans="2:21" s="65" customFormat="1" ht="18.75" x14ac:dyDescent="0.3">
      <c r="B8" s="462" t="s">
        <v>280</v>
      </c>
      <c r="C8" s="463"/>
      <c r="D8" s="463"/>
      <c r="E8" s="463"/>
      <c r="F8" s="463"/>
      <c r="G8" s="463"/>
      <c r="H8" s="23"/>
      <c r="I8" s="23"/>
      <c r="J8" s="66"/>
      <c r="K8" s="66"/>
      <c r="L8" s="66"/>
      <c r="M8" s="66"/>
      <c r="N8" s="66"/>
      <c r="O8" s="66"/>
      <c r="P8" s="66"/>
      <c r="Q8" s="66"/>
      <c r="R8" s="66"/>
      <c r="S8" s="66"/>
      <c r="T8" s="67"/>
      <c r="U8" s="370" t="s">
        <v>1208</v>
      </c>
    </row>
    <row r="9" spans="2:21" s="36" customFormat="1" ht="15" x14ac:dyDescent="0.25">
      <c r="B9" s="68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70"/>
    </row>
    <row r="10" spans="2:21" ht="20.25" x14ac:dyDescent="0.3">
      <c r="B10" s="71"/>
      <c r="C10" s="71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3"/>
      <c r="O10" s="73"/>
      <c r="P10" s="73"/>
    </row>
    <row r="11" spans="2:21" s="75" customFormat="1" ht="12.75" x14ac:dyDescent="0.2">
      <c r="B11" s="456" t="s">
        <v>47</v>
      </c>
      <c r="C11" s="464" t="s">
        <v>48</v>
      </c>
      <c r="D11" s="464" t="s">
        <v>49</v>
      </c>
      <c r="E11" s="464" t="s">
        <v>82</v>
      </c>
      <c r="F11" s="456" t="s">
        <v>51</v>
      </c>
      <c r="G11" s="465" t="s">
        <v>52</v>
      </c>
      <c r="H11" s="465"/>
      <c r="I11" s="465"/>
      <c r="J11" s="465"/>
      <c r="K11" s="465"/>
      <c r="L11" s="465"/>
      <c r="M11" s="465"/>
      <c r="N11" s="464" t="s">
        <v>83</v>
      </c>
      <c r="O11" s="464"/>
      <c r="P11" s="464" t="s">
        <v>84</v>
      </c>
      <c r="Q11" s="464" t="s">
        <v>85</v>
      </c>
      <c r="R11" s="456" t="s">
        <v>56</v>
      </c>
      <c r="S11" s="466" t="s">
        <v>86</v>
      </c>
      <c r="T11" s="467"/>
      <c r="U11" s="464" t="s">
        <v>87</v>
      </c>
    </row>
    <row r="12" spans="2:21" s="75" customFormat="1" ht="38.25" x14ac:dyDescent="0.2">
      <c r="B12" s="456"/>
      <c r="C12" s="464"/>
      <c r="D12" s="464"/>
      <c r="E12" s="464"/>
      <c r="F12" s="456"/>
      <c r="G12" s="33" t="s">
        <v>63</v>
      </c>
      <c r="H12" s="33" t="s">
        <v>64</v>
      </c>
      <c r="I12" s="33" t="s">
        <v>65</v>
      </c>
      <c r="J12" s="33" t="s">
        <v>66</v>
      </c>
      <c r="K12" s="33" t="s">
        <v>67</v>
      </c>
      <c r="L12" s="34" t="s">
        <v>68</v>
      </c>
      <c r="M12" s="33" t="s">
        <v>69</v>
      </c>
      <c r="N12" s="33" t="s">
        <v>70</v>
      </c>
      <c r="O12" s="33" t="s">
        <v>71</v>
      </c>
      <c r="P12" s="464"/>
      <c r="Q12" s="464"/>
      <c r="R12" s="456"/>
      <c r="S12" s="33" t="s">
        <v>72</v>
      </c>
      <c r="T12" s="76" t="s">
        <v>88</v>
      </c>
      <c r="U12" s="464"/>
    </row>
    <row r="13" spans="2:21" s="78" customFormat="1" ht="12.75" x14ac:dyDescent="0.2">
      <c r="B13" s="77"/>
      <c r="C13" s="77"/>
      <c r="D13" s="77"/>
      <c r="E13" s="77"/>
      <c r="G13" s="77"/>
      <c r="H13" s="77"/>
      <c r="I13" s="77"/>
      <c r="J13" s="77"/>
      <c r="K13" s="77"/>
      <c r="L13" s="77"/>
      <c r="M13" s="77"/>
      <c r="R13" s="77"/>
      <c r="S13" s="79"/>
    </row>
    <row r="14" spans="2:21" s="36" customFormat="1" ht="38.25" hidden="1" x14ac:dyDescent="0.25">
      <c r="B14" s="80" t="s">
        <v>47</v>
      </c>
      <c r="C14" s="80" t="s">
        <v>48</v>
      </c>
      <c r="D14" s="80" t="s">
        <v>49</v>
      </c>
      <c r="E14" s="80" t="s">
        <v>82</v>
      </c>
      <c r="F14" s="80" t="s">
        <v>51</v>
      </c>
      <c r="G14" s="58" t="s">
        <v>63</v>
      </c>
      <c r="H14" s="58" t="s">
        <v>64</v>
      </c>
      <c r="I14" s="58" t="s">
        <v>65</v>
      </c>
      <c r="J14" s="58" t="s">
        <v>66</v>
      </c>
      <c r="K14" s="58" t="s">
        <v>67</v>
      </c>
      <c r="L14" s="58" t="s">
        <v>68</v>
      </c>
      <c r="M14" s="58" t="s">
        <v>69</v>
      </c>
      <c r="N14" s="58" t="s">
        <v>89</v>
      </c>
      <c r="O14" s="58" t="s">
        <v>90</v>
      </c>
      <c r="P14" s="80" t="s">
        <v>84</v>
      </c>
      <c r="Q14" s="80" t="s">
        <v>85</v>
      </c>
      <c r="R14" s="80" t="s">
        <v>56</v>
      </c>
      <c r="S14" s="58" t="s">
        <v>91</v>
      </c>
      <c r="T14" s="58" t="s">
        <v>92</v>
      </c>
      <c r="U14" s="80" t="s">
        <v>87</v>
      </c>
    </row>
    <row r="15" spans="2:21" s="36" customFormat="1" ht="15" x14ac:dyDescent="0.25">
      <c r="B15" s="414" t="s">
        <v>350</v>
      </c>
      <c r="C15" s="415" t="s">
        <v>420</v>
      </c>
      <c r="D15" s="415" t="s">
        <v>648</v>
      </c>
      <c r="E15" s="416" t="s">
        <v>649</v>
      </c>
      <c r="F15" s="416" t="s">
        <v>1199</v>
      </c>
      <c r="G15" s="417"/>
      <c r="H15" s="416" t="s">
        <v>838</v>
      </c>
      <c r="I15" s="416" t="s">
        <v>839</v>
      </c>
      <c r="J15" s="416" t="s">
        <v>840</v>
      </c>
      <c r="K15" s="416" t="s">
        <v>1192</v>
      </c>
      <c r="L15" s="416" t="s">
        <v>1032</v>
      </c>
      <c r="M15" s="416" t="s">
        <v>936</v>
      </c>
      <c r="N15" s="416" t="s">
        <v>1200</v>
      </c>
      <c r="O15" s="416" t="s">
        <v>846</v>
      </c>
      <c r="P15" s="416">
        <v>35136.959999999999</v>
      </c>
      <c r="Q15" s="418">
        <v>49326.86</v>
      </c>
      <c r="R15" s="416" t="s">
        <v>829</v>
      </c>
      <c r="S15" s="419">
        <v>26</v>
      </c>
      <c r="T15" s="420" t="s">
        <v>1201</v>
      </c>
      <c r="U15" s="421" t="s">
        <v>1202</v>
      </c>
    </row>
    <row r="16" spans="2:21" s="36" customFormat="1" ht="15" x14ac:dyDescent="0.25">
      <c r="B16" s="414" t="s">
        <v>350</v>
      </c>
      <c r="C16" s="415" t="s">
        <v>397</v>
      </c>
      <c r="D16" s="415" t="s">
        <v>602</v>
      </c>
      <c r="E16" s="416" t="s">
        <v>603</v>
      </c>
      <c r="F16" s="416" t="s">
        <v>1203</v>
      </c>
      <c r="G16" s="417"/>
      <c r="H16" s="416" t="s">
        <v>838</v>
      </c>
      <c r="I16" s="416" t="s">
        <v>839</v>
      </c>
      <c r="J16" s="416" t="s">
        <v>840</v>
      </c>
      <c r="K16" s="416" t="s">
        <v>1192</v>
      </c>
      <c r="L16" s="416" t="s">
        <v>1032</v>
      </c>
      <c r="M16" s="416" t="s">
        <v>913</v>
      </c>
      <c r="N16" s="416" t="s">
        <v>1204</v>
      </c>
      <c r="O16" s="416" t="s">
        <v>846</v>
      </c>
      <c r="P16" s="416">
        <v>32484.270000000004</v>
      </c>
      <c r="Q16" s="418">
        <v>37285.89</v>
      </c>
      <c r="R16" s="416" t="s">
        <v>828</v>
      </c>
      <c r="S16" s="419">
        <v>26</v>
      </c>
      <c r="T16" s="420" t="s">
        <v>1201</v>
      </c>
      <c r="U16" s="421" t="s">
        <v>1202</v>
      </c>
    </row>
    <row r="17" spans="2:21" s="36" customFormat="1" ht="15" x14ac:dyDescent="0.25">
      <c r="B17" s="414" t="s">
        <v>350</v>
      </c>
      <c r="C17" s="415" t="s">
        <v>383</v>
      </c>
      <c r="D17" s="415" t="s">
        <v>574</v>
      </c>
      <c r="E17" s="416" t="s">
        <v>575</v>
      </c>
      <c r="F17" s="416" t="s">
        <v>1205</v>
      </c>
      <c r="G17" s="417"/>
      <c r="H17" s="416" t="s">
        <v>838</v>
      </c>
      <c r="I17" s="416" t="s">
        <v>839</v>
      </c>
      <c r="J17" s="416" t="s">
        <v>840</v>
      </c>
      <c r="K17" s="416" t="s">
        <v>851</v>
      </c>
      <c r="L17" s="416" t="s">
        <v>1032</v>
      </c>
      <c r="M17" s="416" t="s">
        <v>991</v>
      </c>
      <c r="N17" s="416" t="s">
        <v>1206</v>
      </c>
      <c r="O17" s="416" t="s">
        <v>846</v>
      </c>
      <c r="P17" s="416">
        <v>40696.22</v>
      </c>
      <c r="Q17" s="418">
        <v>0</v>
      </c>
      <c r="R17" s="416" t="s">
        <v>828</v>
      </c>
      <c r="S17" s="419">
        <v>26</v>
      </c>
      <c r="T17" s="420" t="s">
        <v>1201</v>
      </c>
      <c r="U17" s="421" t="s">
        <v>1202</v>
      </c>
    </row>
    <row r="18" spans="2:21" s="36" customFormat="1" ht="15" x14ac:dyDescent="0.25">
      <c r="B18" s="414" t="s">
        <v>350</v>
      </c>
      <c r="C18" s="415" t="s">
        <v>400</v>
      </c>
      <c r="D18" s="415" t="s">
        <v>608</v>
      </c>
      <c r="E18" s="416" t="s">
        <v>609</v>
      </c>
      <c r="F18" s="416" t="s">
        <v>1207</v>
      </c>
      <c r="G18" s="417"/>
      <c r="H18" s="416" t="s">
        <v>838</v>
      </c>
      <c r="I18" s="416" t="s">
        <v>839</v>
      </c>
      <c r="J18" s="416" t="s">
        <v>840</v>
      </c>
      <c r="K18" s="416" t="s">
        <v>1192</v>
      </c>
      <c r="L18" s="416" t="s">
        <v>1032</v>
      </c>
      <c r="M18" s="416" t="s">
        <v>916</v>
      </c>
      <c r="N18" s="416" t="s">
        <v>1204</v>
      </c>
      <c r="O18" s="416" t="s">
        <v>846</v>
      </c>
      <c r="P18" s="416">
        <v>25432.129999999997</v>
      </c>
      <c r="Q18" s="418">
        <v>64417.19</v>
      </c>
      <c r="R18" s="416" t="s">
        <v>828</v>
      </c>
      <c r="S18" s="419">
        <v>26</v>
      </c>
      <c r="T18" s="420" t="s">
        <v>1201</v>
      </c>
      <c r="U18" s="421" t="s">
        <v>1202</v>
      </c>
    </row>
    <row r="19" spans="2:21" ht="15" x14ac:dyDescent="0.25">
      <c r="B19" s="81"/>
      <c r="C19" s="82"/>
      <c r="D19" s="82"/>
      <c r="E19" s="83"/>
      <c r="F19" s="82"/>
      <c r="G19" s="84"/>
      <c r="H19" s="85"/>
      <c r="I19" s="84"/>
      <c r="J19" s="84"/>
      <c r="K19" s="86"/>
      <c r="L19" s="87"/>
      <c r="M19" s="84"/>
      <c r="N19" s="88"/>
      <c r="O19" s="88"/>
      <c r="P19" s="89"/>
      <c r="Q19" s="90"/>
      <c r="R19" s="82"/>
      <c r="S19" s="88"/>
      <c r="T19" s="91"/>
      <c r="U19" s="83"/>
    </row>
    <row r="20" spans="2:21" ht="15" x14ac:dyDescent="0.25">
      <c r="B20" s="81"/>
      <c r="C20" s="82"/>
      <c r="D20" s="82"/>
      <c r="E20" s="83"/>
      <c r="F20" s="82"/>
      <c r="G20" s="84"/>
      <c r="H20" s="85"/>
      <c r="I20" s="84"/>
      <c r="J20" s="84"/>
      <c r="K20" s="86"/>
      <c r="L20" s="87"/>
      <c r="M20" s="84"/>
      <c r="N20" s="88"/>
      <c r="O20" s="88"/>
      <c r="P20" s="89"/>
      <c r="Q20" s="90"/>
      <c r="R20" s="82"/>
      <c r="S20" s="88"/>
      <c r="T20" s="91"/>
      <c r="U20" s="83"/>
    </row>
    <row r="21" spans="2:21" ht="15" x14ac:dyDescent="0.25">
      <c r="B21" s="92" t="s">
        <v>76</v>
      </c>
      <c r="C21" s="41">
        <f>COUNTA(C15:C18)</f>
        <v>4</v>
      </c>
      <c r="D21" s="93"/>
      <c r="E21" s="93"/>
      <c r="F21" s="93"/>
      <c r="G21" s="93"/>
      <c r="H21" s="93"/>
      <c r="I21" s="93"/>
      <c r="J21" s="40"/>
      <c r="K21" s="93" t="s">
        <v>77</v>
      </c>
      <c r="L21" s="40"/>
      <c r="M21" s="94">
        <f>COUNTA(M15:M18)</f>
        <v>4</v>
      </c>
      <c r="N21" s="459" t="s">
        <v>8</v>
      </c>
      <c r="O21" s="459"/>
      <c r="P21" s="95">
        <f>SUBTOTAL(109,Tabla3[Percepciones pagadas en el Periodo de la Licencia con Presupuesto Federal*])</f>
        <v>133749.58000000002</v>
      </c>
      <c r="Q21" s="96"/>
      <c r="R21" s="96"/>
      <c r="S21" s="96"/>
      <c r="T21" s="96"/>
      <c r="U21" s="97"/>
    </row>
    <row r="22" spans="2:21" x14ac:dyDescent="0.2">
      <c r="B22" s="92"/>
      <c r="C22" s="93"/>
      <c r="D22" s="93"/>
      <c r="E22" s="93"/>
      <c r="F22" s="93"/>
      <c r="G22" s="93"/>
      <c r="H22" s="93"/>
      <c r="I22" s="93"/>
      <c r="J22" s="93"/>
      <c r="K22" s="93"/>
      <c r="L22" s="98"/>
      <c r="M22" s="96"/>
      <c r="N22" s="48"/>
      <c r="O22" s="96"/>
      <c r="P22" s="96"/>
      <c r="Q22" s="96"/>
      <c r="R22" s="96"/>
      <c r="S22" s="96"/>
      <c r="T22" s="96"/>
      <c r="U22" s="97"/>
    </row>
    <row r="23" spans="2:21" ht="15" x14ac:dyDescent="0.25">
      <c r="B23" s="92"/>
      <c r="C23" s="93"/>
      <c r="D23" s="93"/>
      <c r="E23" s="93"/>
      <c r="F23" s="93"/>
      <c r="G23" s="93"/>
      <c r="H23" s="93"/>
      <c r="I23" s="93"/>
      <c r="J23" s="93"/>
      <c r="K23" s="93"/>
      <c r="L23" s="98"/>
      <c r="M23" s="96"/>
      <c r="N23" s="99" t="s">
        <v>9</v>
      </c>
      <c r="O23" s="99"/>
      <c r="P23" s="95">
        <f>SUM(Q15:Q18)</f>
        <v>151029.94</v>
      </c>
      <c r="R23" s="96"/>
      <c r="S23" s="96"/>
      <c r="T23" s="96"/>
      <c r="U23" s="97"/>
    </row>
    <row r="24" spans="2:21" x14ac:dyDescent="0.2">
      <c r="B24" s="50"/>
      <c r="C24" s="100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3"/>
    </row>
    <row r="25" spans="2:21" x14ac:dyDescent="0.2">
      <c r="B25" s="54" t="s">
        <v>93</v>
      </c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</row>
    <row r="26" spans="2:21" x14ac:dyDescent="0.2">
      <c r="B26" s="54" t="s">
        <v>80</v>
      </c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</row>
    <row r="28" spans="2:21" ht="15" x14ac:dyDescent="0.25">
      <c r="B28" s="11"/>
      <c r="C28" s="12"/>
      <c r="D28" s="13"/>
    </row>
    <row r="29" spans="2:21" ht="15" x14ac:dyDescent="0.25">
      <c r="B29" s="438" t="str">
        <f>'Caratula Resumen'!B46:E46</f>
        <v>Héctor Alejandro González López</v>
      </c>
      <c r="C29" s="439"/>
      <c r="D29" s="440"/>
    </row>
    <row r="30" spans="2:21" ht="15" x14ac:dyDescent="0.25">
      <c r="B30" s="441" t="s">
        <v>42</v>
      </c>
      <c r="C30" s="442"/>
      <c r="D30" s="443"/>
    </row>
    <row r="31" spans="2:21" ht="15" x14ac:dyDescent="0.25">
      <c r="B31" s="14"/>
      <c r="C31" s="365"/>
      <c r="D31" s="16"/>
    </row>
    <row r="32" spans="2:21" ht="15" x14ac:dyDescent="0.25">
      <c r="B32" s="438" t="str">
        <f>'Caratula Resumen'!B49:E49</f>
        <v>Unidad de Enlace PEF / CONAC</v>
      </c>
      <c r="C32" s="439"/>
      <c r="D32" s="440"/>
    </row>
    <row r="33" spans="2:4" ht="15" x14ac:dyDescent="0.25">
      <c r="B33" s="441" t="s">
        <v>43</v>
      </c>
      <c r="C33" s="442"/>
      <c r="D33" s="443"/>
    </row>
    <row r="34" spans="2:4" ht="15" x14ac:dyDescent="0.25">
      <c r="B34" s="14"/>
      <c r="C34" s="365"/>
      <c r="D34" s="16"/>
    </row>
    <row r="35" spans="2:4" ht="15" x14ac:dyDescent="0.25">
      <c r="B35" s="438"/>
      <c r="C35" s="439"/>
      <c r="D35" s="440"/>
    </row>
    <row r="36" spans="2:4" ht="15" x14ac:dyDescent="0.25">
      <c r="B36" s="441" t="s">
        <v>44</v>
      </c>
      <c r="C36" s="442"/>
      <c r="D36" s="443"/>
    </row>
    <row r="37" spans="2:4" ht="15" x14ac:dyDescent="0.25">
      <c r="B37" s="14"/>
      <c r="C37" s="365"/>
      <c r="D37" s="16"/>
    </row>
    <row r="38" spans="2:4" ht="15" x14ac:dyDescent="0.25">
      <c r="B38" s="444">
        <f>'Caratula Resumen'!B55:E55</f>
        <v>44111</v>
      </c>
      <c r="C38" s="460"/>
      <c r="D38" s="461"/>
    </row>
    <row r="39" spans="2:4" ht="15" x14ac:dyDescent="0.25">
      <c r="B39" s="441" t="s">
        <v>45</v>
      </c>
      <c r="C39" s="442"/>
      <c r="D39" s="443"/>
    </row>
    <row r="40" spans="2:4" ht="15" x14ac:dyDescent="0.25">
      <c r="B40" s="386"/>
      <c r="C40" s="387"/>
      <c r="D40" s="388"/>
    </row>
  </sheetData>
  <mergeCells count="22">
    <mergeCell ref="B36:D36"/>
    <mergeCell ref="B38:D38"/>
    <mergeCell ref="B39:D39"/>
    <mergeCell ref="S11:T11"/>
    <mergeCell ref="U11:U12"/>
    <mergeCell ref="N21:O21"/>
    <mergeCell ref="N11:O11"/>
    <mergeCell ref="P11:P12"/>
    <mergeCell ref="Q11:Q12"/>
    <mergeCell ref="R11:R12"/>
    <mergeCell ref="B29:D29"/>
    <mergeCell ref="B30:D30"/>
    <mergeCell ref="B32:D32"/>
    <mergeCell ref="B33:D33"/>
    <mergeCell ref="B35:D35"/>
    <mergeCell ref="B8:G8"/>
    <mergeCell ref="B11:B12"/>
    <mergeCell ref="C11:C12"/>
    <mergeCell ref="D11:D12"/>
    <mergeCell ref="E11:E12"/>
    <mergeCell ref="F11:F12"/>
    <mergeCell ref="G11:M11"/>
  </mergeCells>
  <dataValidations count="1">
    <dataValidation allowBlank="1" showInputMessage="1" showErrorMessage="1" sqref="T8 B8" xr:uid="{00000000-0002-0000-0200-000000000000}"/>
  </dataValidations>
  <pageMargins left="0.23622047244094491" right="0.62992125984251968" top="0.74803149606299213" bottom="0.74803149606299213" header="0.31496062992125984" footer="0.31496062992125984"/>
  <pageSetup paperSize="9" scale="39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T47"/>
  <sheetViews>
    <sheetView showGridLines="0" topLeftCell="A31" zoomScaleNormal="100" workbookViewId="0">
      <selection activeCell="C41" sqref="C41"/>
    </sheetView>
  </sheetViews>
  <sheetFormatPr baseColWidth="10" defaultRowHeight="15" x14ac:dyDescent="0.25"/>
  <cols>
    <col min="1" max="1" width="3.710937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2.42578125" customWidth="1"/>
    <col min="7" max="7" width="6.85546875" customWidth="1"/>
    <col min="8" max="8" width="7.42578125" customWidth="1"/>
    <col min="9" max="9" width="7.5703125" customWidth="1"/>
    <col min="10" max="10" width="10.140625" customWidth="1"/>
    <col min="11" max="11" width="12.7109375" bestFit="1" customWidth="1"/>
    <col min="12" max="12" width="8.57031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6.28515625" bestFit="1" customWidth="1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5" customHeight="1" x14ac:dyDescent="0.25"/>
    <row r="6" spans="2:20" ht="15" customHeight="1" x14ac:dyDescent="0.25"/>
    <row r="7" spans="2:20" s="65" customFormat="1" ht="18.75" x14ac:dyDescent="0.3">
      <c r="B7" s="62" t="s">
        <v>94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4"/>
    </row>
    <row r="8" spans="2:20" s="65" customFormat="1" ht="18.75" x14ac:dyDescent="0.3">
      <c r="B8" s="462" t="s">
        <v>280</v>
      </c>
      <c r="C8" s="463"/>
      <c r="D8" s="463"/>
      <c r="E8" s="463"/>
      <c r="F8" s="463"/>
      <c r="G8" s="463"/>
      <c r="H8" s="463"/>
      <c r="I8" s="463"/>
      <c r="J8" s="463"/>
      <c r="K8" s="463"/>
      <c r="L8" s="66"/>
      <c r="M8" s="66"/>
      <c r="N8" s="66"/>
      <c r="O8" s="66"/>
      <c r="P8" s="66"/>
      <c r="Q8" s="67"/>
      <c r="R8" s="369" t="s">
        <v>1208</v>
      </c>
      <c r="S8" s="371"/>
    </row>
    <row r="9" spans="2:20" s="36" customFormat="1" x14ac:dyDescent="0.25">
      <c r="B9" s="68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101"/>
    </row>
    <row r="10" spans="2:20" ht="15.75" thickBot="1" x14ac:dyDescent="0.3"/>
    <row r="11" spans="2:20" ht="22.5" customHeight="1" x14ac:dyDescent="0.25">
      <c r="B11" s="456" t="s">
        <v>47</v>
      </c>
      <c r="C11" s="470" t="s">
        <v>95</v>
      </c>
      <c r="D11" s="470" t="s">
        <v>49</v>
      </c>
      <c r="E11" s="470" t="s">
        <v>50</v>
      </c>
      <c r="F11" s="472" t="s">
        <v>52</v>
      </c>
      <c r="G11" s="473"/>
      <c r="H11" s="473"/>
      <c r="I11" s="473"/>
      <c r="J11" s="473"/>
      <c r="K11" s="473"/>
      <c r="L11" s="474"/>
      <c r="M11" s="475" t="s">
        <v>96</v>
      </c>
      <c r="N11" s="468" t="s">
        <v>97</v>
      </c>
      <c r="O11" s="468" t="s">
        <v>98</v>
      </c>
      <c r="P11" s="477" t="s">
        <v>99</v>
      </c>
      <c r="Q11" s="477"/>
      <c r="R11" s="468" t="s">
        <v>100</v>
      </c>
      <c r="S11" s="468" t="s">
        <v>101</v>
      </c>
    </row>
    <row r="12" spans="2:20" ht="39" thickBot="1" x14ac:dyDescent="0.3">
      <c r="B12" s="456"/>
      <c r="C12" s="471"/>
      <c r="D12" s="471"/>
      <c r="E12" s="471"/>
      <c r="F12" s="33" t="s">
        <v>63</v>
      </c>
      <c r="G12" s="33" t="s">
        <v>64</v>
      </c>
      <c r="H12" s="33" t="s">
        <v>65</v>
      </c>
      <c r="I12" s="33" t="s">
        <v>66</v>
      </c>
      <c r="J12" s="33" t="s">
        <v>67</v>
      </c>
      <c r="K12" s="34" t="s">
        <v>68</v>
      </c>
      <c r="L12" s="33" t="s">
        <v>69</v>
      </c>
      <c r="M12" s="476"/>
      <c r="N12" s="469"/>
      <c r="O12" s="469"/>
      <c r="P12" s="102" t="s">
        <v>102</v>
      </c>
      <c r="Q12" s="102" t="s">
        <v>103</v>
      </c>
      <c r="R12" s="469"/>
      <c r="S12" s="469"/>
    </row>
    <row r="14" spans="2:20" ht="64.5" hidden="1" thickBot="1" x14ac:dyDescent="0.3">
      <c r="B14" s="103" t="s">
        <v>47</v>
      </c>
      <c r="C14" s="104" t="s">
        <v>95</v>
      </c>
      <c r="D14" s="104" t="s">
        <v>49</v>
      </c>
      <c r="E14" s="105" t="s">
        <v>50</v>
      </c>
      <c r="F14" s="102" t="s">
        <v>63</v>
      </c>
      <c r="G14" s="102" t="s">
        <v>64</v>
      </c>
      <c r="H14" s="102" t="s">
        <v>65</v>
      </c>
      <c r="I14" s="102" t="s">
        <v>66</v>
      </c>
      <c r="J14" s="102" t="s">
        <v>67</v>
      </c>
      <c r="K14" s="102" t="s">
        <v>104</v>
      </c>
      <c r="L14" s="102" t="s">
        <v>105</v>
      </c>
      <c r="M14" s="106" t="s">
        <v>96</v>
      </c>
      <c r="N14" s="106" t="s">
        <v>97</v>
      </c>
      <c r="O14" s="106" t="s">
        <v>98</v>
      </c>
      <c r="P14" s="102" t="s">
        <v>106</v>
      </c>
      <c r="Q14" s="102" t="s">
        <v>107</v>
      </c>
      <c r="R14" s="106" t="s">
        <v>100</v>
      </c>
      <c r="S14" s="106" t="s">
        <v>101</v>
      </c>
      <c r="T14" s="107"/>
    </row>
    <row r="15" spans="2:20" x14ac:dyDescent="0.25">
      <c r="B15" s="108"/>
      <c r="C15" s="109"/>
      <c r="D15" s="109"/>
      <c r="E15" s="110"/>
      <c r="F15" s="111"/>
      <c r="G15" s="112"/>
      <c r="H15" s="113"/>
      <c r="I15" s="113"/>
      <c r="J15" s="114"/>
      <c r="K15" s="115"/>
      <c r="L15" s="116"/>
      <c r="M15" s="117"/>
      <c r="N15" s="117"/>
      <c r="O15" s="110"/>
      <c r="P15" s="118"/>
      <c r="Q15" s="118"/>
      <c r="R15" s="117"/>
      <c r="S15" s="119"/>
      <c r="T15" s="107"/>
    </row>
    <row r="16" spans="2:20" x14ac:dyDescent="0.25">
      <c r="B16" s="108"/>
      <c r="C16" s="109"/>
      <c r="D16" s="109"/>
      <c r="E16" s="110"/>
      <c r="F16" s="111"/>
      <c r="G16" s="112"/>
      <c r="H16" s="113"/>
      <c r="I16" s="113"/>
      <c r="J16" s="114"/>
      <c r="K16" s="115"/>
      <c r="L16" s="116"/>
      <c r="M16" s="117"/>
      <c r="N16" s="117"/>
      <c r="O16" s="110"/>
      <c r="P16" s="118"/>
      <c r="Q16" s="118"/>
      <c r="R16" s="117"/>
      <c r="S16" s="119"/>
      <c r="T16" s="107"/>
    </row>
    <row r="17" spans="2:20" x14ac:dyDescent="0.25">
      <c r="B17" s="108"/>
      <c r="C17" s="109"/>
      <c r="D17" s="109"/>
      <c r="E17" s="110"/>
      <c r="F17" s="111"/>
      <c r="G17" s="112"/>
      <c r="H17" s="113"/>
      <c r="I17" s="113"/>
      <c r="J17" s="114"/>
      <c r="K17" s="115"/>
      <c r="L17" s="116"/>
      <c r="M17" s="117"/>
      <c r="N17" s="117"/>
      <c r="O17" s="110"/>
      <c r="P17" s="118"/>
      <c r="Q17" s="118"/>
      <c r="R17" s="117"/>
      <c r="S17" s="119"/>
      <c r="T17" s="107"/>
    </row>
    <row r="18" spans="2:20" x14ac:dyDescent="0.25">
      <c r="B18" s="108"/>
      <c r="C18" s="109"/>
      <c r="D18" s="109"/>
      <c r="E18" s="110"/>
      <c r="F18" s="111"/>
      <c r="G18" s="112"/>
      <c r="H18" s="113"/>
      <c r="I18" s="113"/>
      <c r="J18" s="114"/>
      <c r="K18" s="115"/>
      <c r="L18" s="116"/>
      <c r="M18" s="117"/>
      <c r="N18" s="117"/>
      <c r="O18" s="110"/>
      <c r="P18" s="118"/>
      <c r="Q18" s="118"/>
      <c r="R18" s="117"/>
      <c r="S18" s="119"/>
      <c r="T18" s="107"/>
    </row>
    <row r="19" spans="2:20" x14ac:dyDescent="0.25">
      <c r="B19" s="108"/>
      <c r="C19" s="109"/>
      <c r="D19" s="109"/>
      <c r="E19" s="110"/>
      <c r="F19" s="111"/>
      <c r="G19" s="112"/>
      <c r="H19" s="113"/>
      <c r="I19" s="113"/>
      <c r="J19" s="114"/>
      <c r="K19" s="115"/>
      <c r="L19" s="116"/>
      <c r="M19" s="117"/>
      <c r="N19" s="117"/>
      <c r="O19" s="110"/>
      <c r="P19" s="118"/>
      <c r="Q19" s="118"/>
      <c r="R19" s="117"/>
      <c r="S19" s="119"/>
      <c r="T19" s="107"/>
    </row>
    <row r="20" spans="2:20" x14ac:dyDescent="0.25">
      <c r="B20" s="108"/>
      <c r="C20" s="109"/>
      <c r="D20" s="109"/>
      <c r="E20" s="110"/>
      <c r="F20" s="111"/>
      <c r="G20" s="112"/>
      <c r="H20" s="113"/>
      <c r="I20" s="113"/>
      <c r="J20" s="114"/>
      <c r="K20" s="115"/>
      <c r="L20" s="116"/>
      <c r="M20" s="117"/>
      <c r="N20" s="117"/>
      <c r="O20" s="110"/>
      <c r="P20" s="118"/>
      <c r="Q20" s="118"/>
      <c r="R20" s="117"/>
      <c r="S20" s="119"/>
      <c r="T20" s="107"/>
    </row>
    <row r="21" spans="2:20" x14ac:dyDescent="0.25">
      <c r="B21" s="108"/>
      <c r="C21" s="109"/>
      <c r="D21" s="109"/>
      <c r="E21" s="110"/>
      <c r="F21" s="111"/>
      <c r="G21" s="112"/>
      <c r="H21" s="113"/>
      <c r="I21" s="113"/>
      <c r="J21" s="114"/>
      <c r="K21" s="115"/>
      <c r="L21" s="116"/>
      <c r="M21" s="117"/>
      <c r="N21" s="117"/>
      <c r="O21" s="110"/>
      <c r="P21" s="118"/>
      <c r="Q21" s="118"/>
      <c r="R21" s="117"/>
      <c r="S21" s="119"/>
      <c r="T21" s="107"/>
    </row>
    <row r="22" spans="2:20" x14ac:dyDescent="0.25">
      <c r="B22" s="120" t="s">
        <v>76</v>
      </c>
      <c r="C22" s="41">
        <v>0</v>
      </c>
      <c r="D22" s="121"/>
      <c r="E22" s="122"/>
      <c r="F22" s="122"/>
      <c r="G22" s="123"/>
      <c r="H22" s="124"/>
      <c r="I22" s="124"/>
      <c r="K22" s="125" t="s">
        <v>77</v>
      </c>
      <c r="L22" s="41">
        <v>0</v>
      </c>
      <c r="M22" s="123"/>
      <c r="N22" s="123"/>
      <c r="O22" s="121"/>
      <c r="P22" s="126" t="s">
        <v>108</v>
      </c>
      <c r="Q22" s="122"/>
      <c r="R22" s="127"/>
      <c r="S22" s="128">
        <v>0</v>
      </c>
    </row>
    <row r="23" spans="2:20" x14ac:dyDescent="0.25">
      <c r="B23" s="59"/>
      <c r="C23" s="1"/>
      <c r="D23" s="1"/>
      <c r="E23" s="1"/>
      <c r="F23" s="129"/>
      <c r="G23" s="130"/>
      <c r="H23" s="129"/>
      <c r="I23" s="129"/>
      <c r="J23" s="129"/>
      <c r="K23" s="131"/>
      <c r="L23" s="130"/>
      <c r="M23" s="130"/>
      <c r="N23" s="130"/>
      <c r="O23" s="130"/>
      <c r="P23" s="1"/>
      <c r="Q23" s="1"/>
      <c r="R23" s="1"/>
      <c r="S23" s="60"/>
    </row>
    <row r="24" spans="2:20" x14ac:dyDescent="0.25">
      <c r="B24" s="59"/>
      <c r="C24" s="1"/>
      <c r="D24" s="1"/>
      <c r="E24" s="1"/>
      <c r="F24" s="129"/>
      <c r="G24" s="130"/>
      <c r="H24" s="129"/>
      <c r="I24" s="129"/>
      <c r="J24" s="129"/>
      <c r="K24" s="131"/>
      <c r="L24" s="130"/>
      <c r="M24" s="130"/>
      <c r="N24" s="130"/>
      <c r="O24" s="130"/>
      <c r="P24" s="1"/>
      <c r="Q24" s="1"/>
      <c r="R24" s="1"/>
      <c r="S24" s="60"/>
    </row>
    <row r="25" spans="2:20" x14ac:dyDescent="0.25">
      <c r="B25" s="132"/>
      <c r="C25" s="133"/>
      <c r="D25" s="134"/>
      <c r="E25" s="135"/>
      <c r="F25" s="136"/>
      <c r="G25" s="137"/>
      <c r="H25" s="138"/>
      <c r="I25" s="138"/>
      <c r="J25" s="133"/>
      <c r="K25" s="139"/>
      <c r="L25" s="137"/>
      <c r="M25" s="137"/>
      <c r="N25" s="137"/>
      <c r="O25" s="137"/>
      <c r="P25" s="136"/>
      <c r="Q25" s="136"/>
      <c r="R25" s="133"/>
      <c r="S25" s="140"/>
    </row>
    <row r="26" spans="2:20" x14ac:dyDescent="0.25">
      <c r="B26" s="54" t="s">
        <v>109</v>
      </c>
      <c r="C26" s="61"/>
      <c r="D26" s="61"/>
      <c r="E26" s="6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</row>
    <row r="27" spans="2:20" x14ac:dyDescent="0.25">
      <c r="B27" s="54" t="s">
        <v>110</v>
      </c>
      <c r="D27" s="141"/>
      <c r="E27" s="142"/>
    </row>
    <row r="28" spans="2:20" x14ac:dyDescent="0.25">
      <c r="B28" s="54"/>
      <c r="D28" s="141"/>
      <c r="E28" s="142"/>
    </row>
    <row r="29" spans="2:20" x14ac:dyDescent="0.25">
      <c r="B29" s="163" t="s">
        <v>341</v>
      </c>
      <c r="D29" s="141"/>
      <c r="E29" s="142"/>
    </row>
    <row r="30" spans="2:20" x14ac:dyDescent="0.25">
      <c r="B30" s="393" t="s">
        <v>342</v>
      </c>
      <c r="D30" s="141"/>
      <c r="E30" s="142"/>
    </row>
    <row r="31" spans="2:20" x14ac:dyDescent="0.25">
      <c r="B31" s="54" t="s">
        <v>343</v>
      </c>
      <c r="D31" s="141"/>
      <c r="E31" s="142"/>
    </row>
    <row r="32" spans="2:20" x14ac:dyDescent="0.25">
      <c r="B32" s="54" t="s">
        <v>344</v>
      </c>
      <c r="D32" s="141"/>
      <c r="E32" s="142"/>
    </row>
    <row r="33" spans="2:5" x14ac:dyDescent="0.25">
      <c r="B33" s="54"/>
      <c r="D33" s="141"/>
      <c r="E33" s="142"/>
    </row>
    <row r="34" spans="2:5" x14ac:dyDescent="0.25">
      <c r="E34" s="143"/>
    </row>
    <row r="35" spans="2:5" x14ac:dyDescent="0.25">
      <c r="B35" s="11"/>
      <c r="C35" s="12"/>
      <c r="D35" s="13"/>
    </row>
    <row r="36" spans="2:5" x14ac:dyDescent="0.25">
      <c r="B36" s="438" t="str">
        <f>'Caratula Resumen'!B46:E46</f>
        <v>Héctor Alejandro González López</v>
      </c>
      <c r="C36" s="439"/>
      <c r="D36" s="440"/>
    </row>
    <row r="37" spans="2:5" x14ac:dyDescent="0.25">
      <c r="B37" s="441" t="s">
        <v>42</v>
      </c>
      <c r="C37" s="442"/>
      <c r="D37" s="443"/>
    </row>
    <row r="38" spans="2:5" x14ac:dyDescent="0.25">
      <c r="B38" s="14"/>
      <c r="C38" s="365"/>
      <c r="D38" s="16"/>
    </row>
    <row r="39" spans="2:5" x14ac:dyDescent="0.25">
      <c r="B39" s="438" t="str">
        <f>'Caratula Resumen'!B49:E49</f>
        <v>Unidad de Enlace PEF / CONAC</v>
      </c>
      <c r="C39" s="439"/>
      <c r="D39" s="440"/>
    </row>
    <row r="40" spans="2:5" x14ac:dyDescent="0.25">
      <c r="B40" s="441" t="s">
        <v>43</v>
      </c>
      <c r="C40" s="442"/>
      <c r="D40" s="443"/>
    </row>
    <row r="41" spans="2:5" x14ac:dyDescent="0.25">
      <c r="B41" s="14"/>
      <c r="C41" s="365"/>
      <c r="D41" s="16"/>
    </row>
    <row r="42" spans="2:5" x14ac:dyDescent="0.25">
      <c r="B42" s="438"/>
      <c r="C42" s="439"/>
      <c r="D42" s="440"/>
    </row>
    <row r="43" spans="2:5" x14ac:dyDescent="0.25">
      <c r="B43" s="441" t="s">
        <v>44</v>
      </c>
      <c r="C43" s="442"/>
      <c r="D43" s="443"/>
    </row>
    <row r="44" spans="2:5" x14ac:dyDescent="0.25">
      <c r="B44" s="14"/>
      <c r="C44" s="365"/>
      <c r="D44" s="16"/>
    </row>
    <row r="45" spans="2:5" x14ac:dyDescent="0.25">
      <c r="B45" s="444">
        <f>'Caratula Resumen'!B55:E55</f>
        <v>44111</v>
      </c>
      <c r="C45" s="460"/>
      <c r="D45" s="461"/>
    </row>
    <row r="46" spans="2:5" x14ac:dyDescent="0.25">
      <c r="B46" s="441" t="s">
        <v>45</v>
      </c>
      <c r="C46" s="442"/>
      <c r="D46" s="443"/>
    </row>
    <row r="47" spans="2:5" x14ac:dyDescent="0.25">
      <c r="B47" s="386"/>
      <c r="C47" s="387"/>
      <c r="D47" s="388"/>
    </row>
  </sheetData>
  <mergeCells count="20">
    <mergeCell ref="B40:D40"/>
    <mergeCell ref="B42:D42"/>
    <mergeCell ref="B43:D43"/>
    <mergeCell ref="B45:D45"/>
    <mergeCell ref="B46:D46"/>
    <mergeCell ref="B36:D36"/>
    <mergeCell ref="B37:D37"/>
    <mergeCell ref="B39:D39"/>
    <mergeCell ref="S11:S12"/>
    <mergeCell ref="B8:K8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</mergeCells>
  <dataValidations count="1">
    <dataValidation allowBlank="1" showInputMessage="1" showErrorMessage="1" sqref="Q8 B8" xr:uid="{00000000-0002-0000-0300-000000000000}"/>
  </dataValidations>
  <pageMargins left="0.23622047244094491" right="0.62992125984251968" top="0.74803149606299213" bottom="0.74803149606299213" header="0.31496062992125984" footer="0.31496062992125984"/>
  <pageSetup paperSize="9" scale="52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Y194"/>
  <sheetViews>
    <sheetView showGridLines="0" topLeftCell="A178" zoomScaleNormal="100" workbookViewId="0">
      <selection activeCell="B189" sqref="B189:D189"/>
    </sheetView>
  </sheetViews>
  <sheetFormatPr baseColWidth="10" defaultColWidth="11" defaultRowHeight="15" x14ac:dyDescent="0.25"/>
  <cols>
    <col min="1" max="1" width="2.85546875" style="36" customWidth="1"/>
    <col min="2" max="2" width="18.28515625" style="36" customWidth="1"/>
    <col min="3" max="3" width="21.140625" style="36" bestFit="1" customWidth="1"/>
    <col min="4" max="4" width="29.42578125" style="36" bestFit="1" customWidth="1"/>
    <col min="5" max="5" width="46.85546875" style="36" customWidth="1"/>
    <col min="6" max="6" width="13.42578125" style="36" customWidth="1"/>
    <col min="7" max="8" width="9.42578125" style="36" customWidth="1"/>
    <col min="9" max="9" width="10.28515625" style="36" customWidth="1"/>
    <col min="10" max="11" width="9.42578125" style="36" customWidth="1"/>
    <col min="12" max="12" width="10" style="36" customWidth="1"/>
    <col min="13" max="14" width="9.42578125" style="36" customWidth="1"/>
    <col min="15" max="15" width="10" style="36" customWidth="1"/>
    <col min="16" max="17" width="9.42578125" style="36" customWidth="1"/>
    <col min="18" max="18" width="11.5703125" style="36" customWidth="1"/>
    <col min="19" max="20" width="9.42578125" style="36" customWidth="1"/>
    <col min="21" max="21" width="10.42578125" style="36" customWidth="1"/>
    <col min="22" max="22" width="10" style="36" customWidth="1"/>
    <col min="23" max="23" width="8.140625" style="36" customWidth="1"/>
    <col min="24" max="24" width="10.42578125" style="36" customWidth="1"/>
    <col min="25" max="25" width="18.42578125" style="144" customWidth="1"/>
    <col min="26" max="26" width="25.28515625" style="36" customWidth="1"/>
    <col min="27" max="16384" width="11" style="36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5" customHeight="1" x14ac:dyDescent="0.25"/>
    <row r="6" spans="2:25" ht="15" customHeight="1" x14ac:dyDescent="0.25"/>
    <row r="7" spans="2:25" s="65" customFormat="1" ht="18.75" x14ac:dyDescent="0.3">
      <c r="B7" s="145" t="s">
        <v>111</v>
      </c>
      <c r="C7" s="146"/>
      <c r="D7" s="146"/>
      <c r="E7" s="146"/>
      <c r="F7" s="146"/>
      <c r="G7" s="146"/>
      <c r="H7" s="146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4"/>
    </row>
    <row r="8" spans="2:25" s="65" customFormat="1" ht="17.100000000000001" customHeight="1" x14ac:dyDescent="0.3">
      <c r="B8" s="462" t="s">
        <v>280</v>
      </c>
      <c r="C8" s="463"/>
      <c r="D8" s="463"/>
      <c r="E8" s="463"/>
      <c r="F8" s="463"/>
      <c r="G8" s="463"/>
      <c r="H8" s="463"/>
      <c r="I8" s="463"/>
      <c r="J8" s="463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369" t="s">
        <v>1208</v>
      </c>
      <c r="X8" s="372"/>
      <c r="Y8" s="373"/>
    </row>
    <row r="9" spans="2:25" ht="28.5" customHeight="1" x14ac:dyDescent="0.25">
      <c r="B9" s="147"/>
      <c r="C9" s="148"/>
      <c r="D9" s="148"/>
      <c r="E9" s="148"/>
      <c r="F9" s="148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149"/>
    </row>
    <row r="10" spans="2:25" ht="6.95" customHeight="1" x14ac:dyDescent="0.35">
      <c r="G10" s="150"/>
      <c r="H10" s="150"/>
      <c r="I10" s="150"/>
      <c r="J10" s="150"/>
      <c r="K10" s="150"/>
      <c r="L10" s="150"/>
      <c r="M10" s="150"/>
      <c r="N10" s="151"/>
      <c r="O10" s="151"/>
      <c r="Y10" s="36"/>
    </row>
    <row r="11" spans="2:25" ht="22.5" customHeight="1" x14ac:dyDescent="0.25">
      <c r="B11" s="479" t="s">
        <v>47</v>
      </c>
      <c r="C11" s="482" t="s">
        <v>95</v>
      </c>
      <c r="D11" s="482" t="s">
        <v>49</v>
      </c>
      <c r="E11" s="482" t="s">
        <v>50</v>
      </c>
      <c r="F11" s="479" t="s">
        <v>112</v>
      </c>
      <c r="G11" s="465" t="s">
        <v>113</v>
      </c>
      <c r="H11" s="465"/>
      <c r="I11" s="465"/>
      <c r="J11" s="465"/>
      <c r="K11" s="465"/>
      <c r="L11" s="465"/>
      <c r="M11" s="465"/>
      <c r="N11" s="465"/>
      <c r="O11" s="465"/>
      <c r="P11" s="465"/>
      <c r="Q11" s="465"/>
      <c r="R11" s="465"/>
      <c r="S11" s="465"/>
      <c r="T11" s="465"/>
      <c r="U11" s="465"/>
      <c r="V11" s="464" t="s">
        <v>114</v>
      </c>
      <c r="W11" s="464" t="s">
        <v>115</v>
      </c>
      <c r="X11" s="464" t="s">
        <v>116</v>
      </c>
      <c r="Y11" s="464" t="s">
        <v>117</v>
      </c>
    </row>
    <row r="12" spans="2:25" s="144" customFormat="1" ht="22.5" customHeight="1" x14ac:dyDescent="0.25">
      <c r="B12" s="480"/>
      <c r="C12" s="482"/>
      <c r="D12" s="482"/>
      <c r="E12" s="482"/>
      <c r="F12" s="480"/>
      <c r="G12" s="464" t="s">
        <v>118</v>
      </c>
      <c r="H12" s="464"/>
      <c r="I12" s="464"/>
      <c r="J12" s="464" t="s">
        <v>119</v>
      </c>
      <c r="K12" s="464"/>
      <c r="L12" s="464"/>
      <c r="M12" s="464" t="s">
        <v>120</v>
      </c>
      <c r="N12" s="464"/>
      <c r="O12" s="464"/>
      <c r="P12" s="464" t="s">
        <v>121</v>
      </c>
      <c r="Q12" s="464"/>
      <c r="R12" s="464"/>
      <c r="S12" s="464" t="s">
        <v>122</v>
      </c>
      <c r="T12" s="464"/>
      <c r="U12" s="464"/>
      <c r="V12" s="464"/>
      <c r="W12" s="464"/>
      <c r="X12" s="464"/>
      <c r="Y12" s="464"/>
    </row>
    <row r="13" spans="2:25" s="144" customFormat="1" ht="29.25" customHeight="1" x14ac:dyDescent="0.25">
      <c r="B13" s="481"/>
      <c r="C13" s="482"/>
      <c r="D13" s="482"/>
      <c r="E13" s="482"/>
      <c r="F13" s="481"/>
      <c r="G13" s="58" t="s">
        <v>123</v>
      </c>
      <c r="H13" s="58" t="s">
        <v>124</v>
      </c>
      <c r="I13" s="58" t="s">
        <v>125</v>
      </c>
      <c r="J13" s="58" t="s">
        <v>123</v>
      </c>
      <c r="K13" s="58" t="s">
        <v>124</v>
      </c>
      <c r="L13" s="58" t="s">
        <v>125</v>
      </c>
      <c r="M13" s="58" t="s">
        <v>123</v>
      </c>
      <c r="N13" s="58" t="s">
        <v>124</v>
      </c>
      <c r="O13" s="58" t="s">
        <v>125</v>
      </c>
      <c r="P13" s="58" t="s">
        <v>123</v>
      </c>
      <c r="Q13" s="58" t="s">
        <v>124</v>
      </c>
      <c r="R13" s="58" t="s">
        <v>125</v>
      </c>
      <c r="S13" s="58" t="s">
        <v>123</v>
      </c>
      <c r="T13" s="58" t="s">
        <v>124</v>
      </c>
      <c r="U13" s="58" t="s">
        <v>125</v>
      </c>
      <c r="V13" s="464"/>
      <c r="W13" s="464"/>
      <c r="X13" s="464"/>
      <c r="Y13" s="464"/>
    </row>
    <row r="14" spans="2:25" s="144" customFormat="1" ht="4.5" customHeight="1" x14ac:dyDescent="0.25">
      <c r="G14" s="153"/>
      <c r="H14" s="153"/>
      <c r="I14" s="153"/>
      <c r="J14" s="153"/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36"/>
      <c r="W14" s="36"/>
      <c r="X14" s="36"/>
    </row>
    <row r="15" spans="2:25" s="157" customFormat="1" ht="76.5" hidden="1" customHeight="1" x14ac:dyDescent="0.2">
      <c r="B15" s="154" t="s">
        <v>47</v>
      </c>
      <c r="C15" s="155" t="s">
        <v>95</v>
      </c>
      <c r="D15" s="155" t="s">
        <v>49</v>
      </c>
      <c r="E15" s="155" t="s">
        <v>50</v>
      </c>
      <c r="F15" s="154" t="s">
        <v>112</v>
      </c>
      <c r="G15" s="58" t="s">
        <v>123</v>
      </c>
      <c r="H15" s="58" t="s">
        <v>124</v>
      </c>
      <c r="I15" s="58" t="s">
        <v>125</v>
      </c>
      <c r="J15" s="58" t="s">
        <v>126</v>
      </c>
      <c r="K15" s="58" t="s">
        <v>127</v>
      </c>
      <c r="L15" s="58" t="s">
        <v>128</v>
      </c>
      <c r="M15" s="58" t="s">
        <v>129</v>
      </c>
      <c r="N15" s="58" t="s">
        <v>130</v>
      </c>
      <c r="O15" s="58" t="s">
        <v>131</v>
      </c>
      <c r="P15" s="58" t="s">
        <v>132</v>
      </c>
      <c r="Q15" s="58" t="s">
        <v>133</v>
      </c>
      <c r="R15" s="58" t="s">
        <v>134</v>
      </c>
      <c r="S15" s="58" t="s">
        <v>135</v>
      </c>
      <c r="T15" s="58" t="s">
        <v>136</v>
      </c>
      <c r="U15" s="58" t="s">
        <v>137</v>
      </c>
      <c r="V15" s="80" t="s">
        <v>114</v>
      </c>
      <c r="W15" s="80" t="s">
        <v>115</v>
      </c>
      <c r="X15" s="80" t="s">
        <v>116</v>
      </c>
      <c r="Y15" s="156" t="s">
        <v>138</v>
      </c>
    </row>
    <row r="16" spans="2:25" x14ac:dyDescent="0.25">
      <c r="B16" s="395" t="s">
        <v>350</v>
      </c>
      <c r="C16" t="s">
        <v>351</v>
      </c>
      <c r="D16" t="s">
        <v>510</v>
      </c>
      <c r="E16" t="s">
        <v>511</v>
      </c>
      <c r="F16" t="s">
        <v>828</v>
      </c>
      <c r="G16" t="s">
        <v>831</v>
      </c>
      <c r="H16" t="s">
        <v>831</v>
      </c>
      <c r="I16" t="s">
        <v>831</v>
      </c>
      <c r="J16" t="s">
        <v>832</v>
      </c>
      <c r="K16" t="s">
        <v>831</v>
      </c>
      <c r="L16" t="s">
        <v>831</v>
      </c>
      <c r="M16" t="s">
        <v>831</v>
      </c>
      <c r="N16" t="s">
        <v>831</v>
      </c>
      <c r="O16" t="s">
        <v>831</v>
      </c>
      <c r="P16" t="s">
        <v>831</v>
      </c>
      <c r="Q16" t="s">
        <v>831</v>
      </c>
      <c r="R16" t="s">
        <v>831</v>
      </c>
      <c r="S16" t="s">
        <v>831</v>
      </c>
      <c r="T16" t="s">
        <v>831</v>
      </c>
      <c r="U16" t="s">
        <v>831</v>
      </c>
      <c r="V16" t="s">
        <v>832</v>
      </c>
      <c r="W16" t="s">
        <v>831</v>
      </c>
      <c r="X16" t="s">
        <v>831</v>
      </c>
      <c r="Y16" s="258">
        <v>39660.910000000003</v>
      </c>
    </row>
    <row r="17" spans="2:25" x14ac:dyDescent="0.25">
      <c r="B17" s="395" t="s">
        <v>350</v>
      </c>
      <c r="C17" t="s">
        <v>352</v>
      </c>
      <c r="D17" t="s">
        <v>512</v>
      </c>
      <c r="E17" t="s">
        <v>513</v>
      </c>
      <c r="F17" t="s">
        <v>828</v>
      </c>
      <c r="G17" t="s">
        <v>831</v>
      </c>
      <c r="H17" t="s">
        <v>831</v>
      </c>
      <c r="I17" t="s">
        <v>831</v>
      </c>
      <c r="J17" t="s">
        <v>832</v>
      </c>
      <c r="K17" t="s">
        <v>831</v>
      </c>
      <c r="L17" t="s">
        <v>831</v>
      </c>
      <c r="M17" t="s">
        <v>831</v>
      </c>
      <c r="N17" t="s">
        <v>831</v>
      </c>
      <c r="O17" t="s">
        <v>831</v>
      </c>
      <c r="P17" t="s">
        <v>831</v>
      </c>
      <c r="Q17" t="s">
        <v>831</v>
      </c>
      <c r="R17" t="s">
        <v>831</v>
      </c>
      <c r="S17" t="s">
        <v>831</v>
      </c>
      <c r="T17" t="s">
        <v>831</v>
      </c>
      <c r="U17" t="s">
        <v>831</v>
      </c>
      <c r="V17" t="s">
        <v>832</v>
      </c>
      <c r="W17" t="s">
        <v>831</v>
      </c>
      <c r="X17" t="s">
        <v>831</v>
      </c>
      <c r="Y17" s="258">
        <v>38948.9</v>
      </c>
    </row>
    <row r="18" spans="2:25" x14ac:dyDescent="0.25">
      <c r="B18" s="395" t="s">
        <v>350</v>
      </c>
      <c r="C18" t="s">
        <v>353</v>
      </c>
      <c r="D18" t="s">
        <v>514</v>
      </c>
      <c r="E18" t="s">
        <v>515</v>
      </c>
      <c r="F18" t="s">
        <v>828</v>
      </c>
      <c r="G18" t="s">
        <v>831</v>
      </c>
      <c r="H18" t="s">
        <v>831</v>
      </c>
      <c r="I18" t="s">
        <v>831</v>
      </c>
      <c r="J18" t="s">
        <v>832</v>
      </c>
      <c r="K18" t="s">
        <v>831</v>
      </c>
      <c r="L18" t="s">
        <v>831</v>
      </c>
      <c r="M18" t="s">
        <v>831</v>
      </c>
      <c r="N18" t="s">
        <v>831</v>
      </c>
      <c r="O18" t="s">
        <v>831</v>
      </c>
      <c r="P18" t="s">
        <v>831</v>
      </c>
      <c r="Q18" t="s">
        <v>831</v>
      </c>
      <c r="R18" t="s">
        <v>831</v>
      </c>
      <c r="S18" t="s">
        <v>831</v>
      </c>
      <c r="T18" t="s">
        <v>831</v>
      </c>
      <c r="U18" t="s">
        <v>831</v>
      </c>
      <c r="V18" t="s">
        <v>832</v>
      </c>
      <c r="W18" t="s">
        <v>831</v>
      </c>
      <c r="X18" t="s">
        <v>831</v>
      </c>
      <c r="Y18" s="258">
        <v>36753.21</v>
      </c>
    </row>
    <row r="19" spans="2:25" x14ac:dyDescent="0.25">
      <c r="B19" s="395" t="s">
        <v>350</v>
      </c>
      <c r="C19" t="s">
        <v>354</v>
      </c>
      <c r="D19" t="s">
        <v>516</v>
      </c>
      <c r="E19" t="s">
        <v>517</v>
      </c>
      <c r="F19" t="s">
        <v>828</v>
      </c>
      <c r="G19" t="s">
        <v>831</v>
      </c>
      <c r="H19" t="s">
        <v>831</v>
      </c>
      <c r="I19" t="s">
        <v>831</v>
      </c>
      <c r="J19" t="s">
        <v>832</v>
      </c>
      <c r="K19" t="s">
        <v>831</v>
      </c>
      <c r="L19" t="s">
        <v>831</v>
      </c>
      <c r="M19" t="s">
        <v>831</v>
      </c>
      <c r="N19" t="s">
        <v>831</v>
      </c>
      <c r="O19" t="s">
        <v>831</v>
      </c>
      <c r="P19" t="s">
        <v>831</v>
      </c>
      <c r="Q19" t="s">
        <v>831</v>
      </c>
      <c r="R19" t="s">
        <v>831</v>
      </c>
      <c r="S19" t="s">
        <v>831</v>
      </c>
      <c r="T19" t="s">
        <v>831</v>
      </c>
      <c r="U19" t="s">
        <v>831</v>
      </c>
      <c r="V19" t="s">
        <v>832</v>
      </c>
      <c r="W19" t="s">
        <v>831</v>
      </c>
      <c r="X19" t="s">
        <v>831</v>
      </c>
      <c r="Y19" s="258">
        <v>52254.82</v>
      </c>
    </row>
    <row r="20" spans="2:25" x14ac:dyDescent="0.25">
      <c r="B20" s="395" t="s">
        <v>350</v>
      </c>
      <c r="C20" t="s">
        <v>355</v>
      </c>
      <c r="D20" t="s">
        <v>518</v>
      </c>
      <c r="E20" t="s">
        <v>519</v>
      </c>
      <c r="F20" t="s">
        <v>828</v>
      </c>
      <c r="G20" t="s">
        <v>831</v>
      </c>
      <c r="H20" t="s">
        <v>831</v>
      </c>
      <c r="I20" t="s">
        <v>831</v>
      </c>
      <c r="J20" t="s">
        <v>832</v>
      </c>
      <c r="K20" t="s">
        <v>831</v>
      </c>
      <c r="L20" t="s">
        <v>831</v>
      </c>
      <c r="M20" t="s">
        <v>831</v>
      </c>
      <c r="N20" t="s">
        <v>831</v>
      </c>
      <c r="O20" t="s">
        <v>831</v>
      </c>
      <c r="P20" t="s">
        <v>831</v>
      </c>
      <c r="Q20" t="s">
        <v>831</v>
      </c>
      <c r="R20" t="s">
        <v>831</v>
      </c>
      <c r="S20" t="s">
        <v>831</v>
      </c>
      <c r="T20" t="s">
        <v>831</v>
      </c>
      <c r="U20" t="s">
        <v>831</v>
      </c>
      <c r="V20" t="s">
        <v>832</v>
      </c>
      <c r="W20" t="s">
        <v>831</v>
      </c>
      <c r="X20" t="s">
        <v>831</v>
      </c>
      <c r="Y20" s="258">
        <v>92904.48</v>
      </c>
    </row>
    <row r="21" spans="2:25" x14ac:dyDescent="0.25">
      <c r="B21" s="395" t="s">
        <v>350</v>
      </c>
      <c r="C21" t="s">
        <v>356</v>
      </c>
      <c r="D21" t="s">
        <v>520</v>
      </c>
      <c r="E21" t="s">
        <v>521</v>
      </c>
      <c r="F21" t="s">
        <v>828</v>
      </c>
      <c r="G21" t="s">
        <v>831</v>
      </c>
      <c r="H21" t="s">
        <v>831</v>
      </c>
      <c r="I21" t="s">
        <v>831</v>
      </c>
      <c r="J21" t="s">
        <v>832</v>
      </c>
      <c r="K21" t="s">
        <v>831</v>
      </c>
      <c r="L21" t="s">
        <v>831</v>
      </c>
      <c r="M21" t="s">
        <v>831</v>
      </c>
      <c r="N21" t="s">
        <v>831</v>
      </c>
      <c r="O21" t="s">
        <v>831</v>
      </c>
      <c r="P21" t="s">
        <v>831</v>
      </c>
      <c r="Q21" t="s">
        <v>831</v>
      </c>
      <c r="R21" t="s">
        <v>831</v>
      </c>
      <c r="S21" t="s">
        <v>831</v>
      </c>
      <c r="T21" t="s">
        <v>831</v>
      </c>
      <c r="U21" t="s">
        <v>831</v>
      </c>
      <c r="V21" t="s">
        <v>832</v>
      </c>
      <c r="W21" t="s">
        <v>831</v>
      </c>
      <c r="X21" t="s">
        <v>831</v>
      </c>
      <c r="Y21" s="258">
        <v>88104.09</v>
      </c>
    </row>
    <row r="22" spans="2:25" x14ac:dyDescent="0.25">
      <c r="B22" s="395" t="s">
        <v>350</v>
      </c>
      <c r="C22" t="s">
        <v>357</v>
      </c>
      <c r="D22" t="s">
        <v>522</v>
      </c>
      <c r="E22" t="s">
        <v>523</v>
      </c>
      <c r="F22" t="s">
        <v>828</v>
      </c>
      <c r="G22" t="s">
        <v>831</v>
      </c>
      <c r="H22" t="s">
        <v>831</v>
      </c>
      <c r="I22" t="s">
        <v>831</v>
      </c>
      <c r="J22" t="s">
        <v>832</v>
      </c>
      <c r="K22" t="s">
        <v>831</v>
      </c>
      <c r="L22" t="s">
        <v>831</v>
      </c>
      <c r="M22" t="s">
        <v>831</v>
      </c>
      <c r="N22" t="s">
        <v>831</v>
      </c>
      <c r="O22" t="s">
        <v>831</v>
      </c>
      <c r="P22" t="s">
        <v>831</v>
      </c>
      <c r="Q22" t="s">
        <v>831</v>
      </c>
      <c r="R22" t="s">
        <v>831</v>
      </c>
      <c r="S22" t="s">
        <v>831</v>
      </c>
      <c r="T22" t="s">
        <v>831</v>
      </c>
      <c r="U22" t="s">
        <v>831</v>
      </c>
      <c r="V22" t="s">
        <v>832</v>
      </c>
      <c r="W22" t="s">
        <v>831</v>
      </c>
      <c r="X22" t="s">
        <v>831</v>
      </c>
      <c r="Y22" s="258">
        <v>48582.21</v>
      </c>
    </row>
    <row r="23" spans="2:25" x14ac:dyDescent="0.25">
      <c r="B23" s="395" t="s">
        <v>350</v>
      </c>
      <c r="C23" t="s">
        <v>358</v>
      </c>
      <c r="D23" t="s">
        <v>524</v>
      </c>
      <c r="E23" t="s">
        <v>525</v>
      </c>
      <c r="F23" t="s">
        <v>828</v>
      </c>
      <c r="G23" t="s">
        <v>831</v>
      </c>
      <c r="H23" t="s">
        <v>831</v>
      </c>
      <c r="I23" t="s">
        <v>831</v>
      </c>
      <c r="J23" t="s">
        <v>832</v>
      </c>
      <c r="K23" t="s">
        <v>831</v>
      </c>
      <c r="L23" t="s">
        <v>831</v>
      </c>
      <c r="M23" t="s">
        <v>831</v>
      </c>
      <c r="N23" t="s">
        <v>831</v>
      </c>
      <c r="O23" t="s">
        <v>831</v>
      </c>
      <c r="P23" t="s">
        <v>831</v>
      </c>
      <c r="Q23" t="s">
        <v>831</v>
      </c>
      <c r="R23" t="s">
        <v>831</v>
      </c>
      <c r="S23" t="s">
        <v>831</v>
      </c>
      <c r="T23" t="s">
        <v>831</v>
      </c>
      <c r="U23" t="s">
        <v>831</v>
      </c>
      <c r="V23" t="s">
        <v>832</v>
      </c>
      <c r="W23" t="s">
        <v>831</v>
      </c>
      <c r="X23" t="s">
        <v>831</v>
      </c>
      <c r="Y23" s="258">
        <v>70577.48</v>
      </c>
    </row>
    <row r="24" spans="2:25" x14ac:dyDescent="0.25">
      <c r="B24" s="395" t="s">
        <v>350</v>
      </c>
      <c r="C24" t="s">
        <v>359</v>
      </c>
      <c r="D24" t="s">
        <v>526</v>
      </c>
      <c r="E24" t="s">
        <v>527</v>
      </c>
      <c r="F24" t="s">
        <v>828</v>
      </c>
      <c r="G24" t="s">
        <v>831</v>
      </c>
      <c r="H24" t="s">
        <v>831</v>
      </c>
      <c r="I24" t="s">
        <v>831</v>
      </c>
      <c r="J24" t="s">
        <v>832</v>
      </c>
      <c r="K24" t="s">
        <v>831</v>
      </c>
      <c r="L24" t="s">
        <v>831</v>
      </c>
      <c r="M24" t="s">
        <v>831</v>
      </c>
      <c r="N24" t="s">
        <v>831</v>
      </c>
      <c r="O24" t="s">
        <v>831</v>
      </c>
      <c r="P24" t="s">
        <v>831</v>
      </c>
      <c r="Q24" t="s">
        <v>831</v>
      </c>
      <c r="R24" t="s">
        <v>831</v>
      </c>
      <c r="S24" t="s">
        <v>831</v>
      </c>
      <c r="T24" t="s">
        <v>831</v>
      </c>
      <c r="U24" t="s">
        <v>831</v>
      </c>
      <c r="V24" t="s">
        <v>832</v>
      </c>
      <c r="W24" t="s">
        <v>831</v>
      </c>
      <c r="X24" t="s">
        <v>831</v>
      </c>
      <c r="Y24" s="258">
        <v>54805.95</v>
      </c>
    </row>
    <row r="25" spans="2:25" x14ac:dyDescent="0.25">
      <c r="B25" s="395" t="s">
        <v>350</v>
      </c>
      <c r="C25" t="s">
        <v>360</v>
      </c>
      <c r="D25" t="s">
        <v>528</v>
      </c>
      <c r="E25" t="s">
        <v>529</v>
      </c>
      <c r="F25" t="s">
        <v>828</v>
      </c>
      <c r="G25" t="s">
        <v>831</v>
      </c>
      <c r="H25" t="s">
        <v>831</v>
      </c>
      <c r="I25" t="s">
        <v>831</v>
      </c>
      <c r="J25" t="s">
        <v>832</v>
      </c>
      <c r="K25" t="s">
        <v>831</v>
      </c>
      <c r="L25" t="s">
        <v>831</v>
      </c>
      <c r="M25" t="s">
        <v>831</v>
      </c>
      <c r="N25" t="s">
        <v>831</v>
      </c>
      <c r="O25" t="s">
        <v>831</v>
      </c>
      <c r="P25" t="s">
        <v>831</v>
      </c>
      <c r="Q25" t="s">
        <v>831</v>
      </c>
      <c r="R25" t="s">
        <v>831</v>
      </c>
      <c r="S25" t="s">
        <v>831</v>
      </c>
      <c r="T25" t="s">
        <v>831</v>
      </c>
      <c r="U25" t="s">
        <v>831</v>
      </c>
      <c r="V25" t="s">
        <v>832</v>
      </c>
      <c r="W25" t="s">
        <v>831</v>
      </c>
      <c r="X25" t="s">
        <v>831</v>
      </c>
      <c r="Y25" s="258">
        <v>84504.46</v>
      </c>
    </row>
    <row r="26" spans="2:25" x14ac:dyDescent="0.25">
      <c r="B26" s="395" t="s">
        <v>350</v>
      </c>
      <c r="C26" t="s">
        <v>361</v>
      </c>
      <c r="D26" t="s">
        <v>530</v>
      </c>
      <c r="E26" t="s">
        <v>531</v>
      </c>
      <c r="F26" t="s">
        <v>828</v>
      </c>
      <c r="G26" t="s">
        <v>831</v>
      </c>
      <c r="H26" t="s">
        <v>831</v>
      </c>
      <c r="I26" t="s">
        <v>831</v>
      </c>
      <c r="J26" t="s">
        <v>832</v>
      </c>
      <c r="K26" t="s">
        <v>831</v>
      </c>
      <c r="L26" t="s">
        <v>831</v>
      </c>
      <c r="M26" t="s">
        <v>831</v>
      </c>
      <c r="N26" t="s">
        <v>831</v>
      </c>
      <c r="O26" t="s">
        <v>831</v>
      </c>
      <c r="P26" t="s">
        <v>831</v>
      </c>
      <c r="Q26" t="s">
        <v>831</v>
      </c>
      <c r="R26" t="s">
        <v>831</v>
      </c>
      <c r="S26" t="s">
        <v>831</v>
      </c>
      <c r="T26" t="s">
        <v>831</v>
      </c>
      <c r="U26" t="s">
        <v>831</v>
      </c>
      <c r="V26" t="s">
        <v>832</v>
      </c>
      <c r="W26" t="s">
        <v>831</v>
      </c>
      <c r="X26" t="s">
        <v>831</v>
      </c>
      <c r="Y26" s="258">
        <v>43305.66</v>
      </c>
    </row>
    <row r="27" spans="2:25" x14ac:dyDescent="0.25">
      <c r="B27" s="395" t="s">
        <v>350</v>
      </c>
      <c r="C27" t="s">
        <v>362</v>
      </c>
      <c r="D27" t="s">
        <v>532</v>
      </c>
      <c r="E27" t="s">
        <v>533</v>
      </c>
      <c r="F27" t="s">
        <v>828</v>
      </c>
      <c r="G27" t="s">
        <v>831</v>
      </c>
      <c r="H27" t="s">
        <v>831</v>
      </c>
      <c r="I27" t="s">
        <v>831</v>
      </c>
      <c r="J27" t="s">
        <v>832</v>
      </c>
      <c r="K27" t="s">
        <v>831</v>
      </c>
      <c r="L27" t="s">
        <v>831</v>
      </c>
      <c r="M27" t="s">
        <v>831</v>
      </c>
      <c r="N27" t="s">
        <v>831</v>
      </c>
      <c r="O27" t="s">
        <v>831</v>
      </c>
      <c r="P27" t="s">
        <v>831</v>
      </c>
      <c r="Q27" t="s">
        <v>831</v>
      </c>
      <c r="R27" t="s">
        <v>831</v>
      </c>
      <c r="S27" t="s">
        <v>831</v>
      </c>
      <c r="T27" t="s">
        <v>831</v>
      </c>
      <c r="U27" t="s">
        <v>831</v>
      </c>
      <c r="V27" t="s">
        <v>832</v>
      </c>
      <c r="W27" t="s">
        <v>831</v>
      </c>
      <c r="X27" t="s">
        <v>831</v>
      </c>
      <c r="Y27" s="258">
        <v>47287.1</v>
      </c>
    </row>
    <row r="28" spans="2:25" x14ac:dyDescent="0.25">
      <c r="B28" s="395" t="s">
        <v>350</v>
      </c>
      <c r="C28" t="s">
        <v>363</v>
      </c>
      <c r="D28" t="s">
        <v>534</v>
      </c>
      <c r="E28" t="s">
        <v>535</v>
      </c>
      <c r="F28" t="s">
        <v>828</v>
      </c>
      <c r="G28" t="s">
        <v>831</v>
      </c>
      <c r="H28" t="s">
        <v>831</v>
      </c>
      <c r="I28" t="s">
        <v>831</v>
      </c>
      <c r="J28" t="s">
        <v>832</v>
      </c>
      <c r="K28" t="s">
        <v>831</v>
      </c>
      <c r="L28" t="s">
        <v>831</v>
      </c>
      <c r="M28" t="s">
        <v>831</v>
      </c>
      <c r="N28" t="s">
        <v>831</v>
      </c>
      <c r="O28" t="s">
        <v>831</v>
      </c>
      <c r="P28" t="s">
        <v>831</v>
      </c>
      <c r="Q28" t="s">
        <v>831</v>
      </c>
      <c r="R28" t="s">
        <v>831</v>
      </c>
      <c r="S28" t="s">
        <v>831</v>
      </c>
      <c r="T28" t="s">
        <v>831</v>
      </c>
      <c r="U28" t="s">
        <v>831</v>
      </c>
      <c r="V28" t="s">
        <v>832</v>
      </c>
      <c r="W28" t="s">
        <v>831</v>
      </c>
      <c r="X28" t="s">
        <v>831</v>
      </c>
      <c r="Y28" s="258">
        <v>116442.94</v>
      </c>
    </row>
    <row r="29" spans="2:25" x14ac:dyDescent="0.25">
      <c r="B29" s="395" t="s">
        <v>350</v>
      </c>
      <c r="C29" t="s">
        <v>364</v>
      </c>
      <c r="D29" t="s">
        <v>536</v>
      </c>
      <c r="E29" t="s">
        <v>537</v>
      </c>
      <c r="F29" t="s">
        <v>828</v>
      </c>
      <c r="G29" t="s">
        <v>831</v>
      </c>
      <c r="H29" t="s">
        <v>831</v>
      </c>
      <c r="I29" t="s">
        <v>831</v>
      </c>
      <c r="J29" t="s">
        <v>832</v>
      </c>
      <c r="K29" t="s">
        <v>831</v>
      </c>
      <c r="L29" t="s">
        <v>831</v>
      </c>
      <c r="M29" t="s">
        <v>831</v>
      </c>
      <c r="N29" t="s">
        <v>831</v>
      </c>
      <c r="O29" t="s">
        <v>831</v>
      </c>
      <c r="P29" t="s">
        <v>831</v>
      </c>
      <c r="Q29" t="s">
        <v>831</v>
      </c>
      <c r="R29" t="s">
        <v>831</v>
      </c>
      <c r="S29" t="s">
        <v>831</v>
      </c>
      <c r="T29" t="s">
        <v>831</v>
      </c>
      <c r="U29" t="s">
        <v>831</v>
      </c>
      <c r="V29" t="s">
        <v>832</v>
      </c>
      <c r="W29" t="s">
        <v>831</v>
      </c>
      <c r="X29" t="s">
        <v>831</v>
      </c>
      <c r="Y29" s="258">
        <v>46632.03</v>
      </c>
    </row>
    <row r="30" spans="2:25" x14ac:dyDescent="0.25">
      <c r="B30" s="395" t="s">
        <v>350</v>
      </c>
      <c r="C30" t="s">
        <v>365</v>
      </c>
      <c r="D30" t="s">
        <v>538</v>
      </c>
      <c r="E30" t="s">
        <v>539</v>
      </c>
      <c r="F30" t="s">
        <v>828</v>
      </c>
      <c r="G30" t="s">
        <v>831</v>
      </c>
      <c r="H30" t="s">
        <v>831</v>
      </c>
      <c r="I30" t="s">
        <v>831</v>
      </c>
      <c r="J30" t="s">
        <v>832</v>
      </c>
      <c r="K30" t="s">
        <v>831</v>
      </c>
      <c r="L30" t="s">
        <v>831</v>
      </c>
      <c r="M30" t="s">
        <v>831</v>
      </c>
      <c r="N30" t="s">
        <v>831</v>
      </c>
      <c r="O30" t="s">
        <v>831</v>
      </c>
      <c r="P30" t="s">
        <v>831</v>
      </c>
      <c r="Q30" t="s">
        <v>831</v>
      </c>
      <c r="R30" t="s">
        <v>831</v>
      </c>
      <c r="S30" t="s">
        <v>831</v>
      </c>
      <c r="T30" t="s">
        <v>831</v>
      </c>
      <c r="U30" t="s">
        <v>831</v>
      </c>
      <c r="V30" t="s">
        <v>832</v>
      </c>
      <c r="W30" t="s">
        <v>831</v>
      </c>
      <c r="X30" t="s">
        <v>831</v>
      </c>
      <c r="Y30" s="258">
        <v>128355.94</v>
      </c>
    </row>
    <row r="31" spans="2:25" x14ac:dyDescent="0.25">
      <c r="B31" s="395" t="s">
        <v>350</v>
      </c>
      <c r="C31" t="s">
        <v>366</v>
      </c>
      <c r="D31" t="s">
        <v>540</v>
      </c>
      <c r="E31" t="s">
        <v>541</v>
      </c>
      <c r="F31" t="s">
        <v>828</v>
      </c>
      <c r="G31" t="s">
        <v>831</v>
      </c>
      <c r="H31" t="s">
        <v>831</v>
      </c>
      <c r="I31" t="s">
        <v>831</v>
      </c>
      <c r="J31" t="s">
        <v>832</v>
      </c>
      <c r="K31" t="s">
        <v>831</v>
      </c>
      <c r="L31" t="s">
        <v>831</v>
      </c>
      <c r="M31" t="s">
        <v>831</v>
      </c>
      <c r="N31" t="s">
        <v>831</v>
      </c>
      <c r="O31" t="s">
        <v>831</v>
      </c>
      <c r="P31" t="s">
        <v>831</v>
      </c>
      <c r="Q31" t="s">
        <v>831</v>
      </c>
      <c r="R31" t="s">
        <v>831</v>
      </c>
      <c r="S31" t="s">
        <v>831</v>
      </c>
      <c r="T31" t="s">
        <v>831</v>
      </c>
      <c r="U31" t="s">
        <v>831</v>
      </c>
      <c r="V31" t="s">
        <v>832</v>
      </c>
      <c r="W31" t="s">
        <v>831</v>
      </c>
      <c r="X31" t="s">
        <v>831</v>
      </c>
      <c r="Y31" s="258">
        <v>130707.34</v>
      </c>
    </row>
    <row r="32" spans="2:25" x14ac:dyDescent="0.25">
      <c r="B32" s="395" t="s">
        <v>350</v>
      </c>
      <c r="C32" t="s">
        <v>367</v>
      </c>
      <c r="D32" t="s">
        <v>542</v>
      </c>
      <c r="E32" t="s">
        <v>543</v>
      </c>
      <c r="F32" t="s">
        <v>829</v>
      </c>
      <c r="G32" t="s">
        <v>831</v>
      </c>
      <c r="H32" t="s">
        <v>831</v>
      </c>
      <c r="I32" t="s">
        <v>831</v>
      </c>
      <c r="J32" t="s">
        <v>832</v>
      </c>
      <c r="K32" t="s">
        <v>831</v>
      </c>
      <c r="L32" t="s">
        <v>831</v>
      </c>
      <c r="M32" t="s">
        <v>831</v>
      </c>
      <c r="N32" t="s">
        <v>831</v>
      </c>
      <c r="O32" t="s">
        <v>831</v>
      </c>
      <c r="P32" t="s">
        <v>831</v>
      </c>
      <c r="Q32" t="s">
        <v>831</v>
      </c>
      <c r="R32" t="s">
        <v>831</v>
      </c>
      <c r="S32" t="s">
        <v>831</v>
      </c>
      <c r="T32" t="s">
        <v>831</v>
      </c>
      <c r="U32" t="s">
        <v>831</v>
      </c>
      <c r="V32" t="s">
        <v>832</v>
      </c>
      <c r="W32" t="s">
        <v>831</v>
      </c>
      <c r="X32" t="s">
        <v>831</v>
      </c>
      <c r="Y32" s="258">
        <v>140269</v>
      </c>
    </row>
    <row r="33" spans="2:25" x14ac:dyDescent="0.25">
      <c r="B33" s="395" t="s">
        <v>350</v>
      </c>
      <c r="C33" t="s">
        <v>368</v>
      </c>
      <c r="D33" t="s">
        <v>544</v>
      </c>
      <c r="E33" t="s">
        <v>545</v>
      </c>
      <c r="F33" t="s">
        <v>829</v>
      </c>
      <c r="G33" t="s">
        <v>831</v>
      </c>
      <c r="H33" t="s">
        <v>831</v>
      </c>
      <c r="I33" t="s">
        <v>831</v>
      </c>
      <c r="J33" t="s">
        <v>832</v>
      </c>
      <c r="K33" t="s">
        <v>831</v>
      </c>
      <c r="L33" t="s">
        <v>831</v>
      </c>
      <c r="M33" t="s">
        <v>831</v>
      </c>
      <c r="N33" t="s">
        <v>831</v>
      </c>
      <c r="O33" t="s">
        <v>831</v>
      </c>
      <c r="P33" t="s">
        <v>831</v>
      </c>
      <c r="Q33" t="s">
        <v>831</v>
      </c>
      <c r="R33" t="s">
        <v>831</v>
      </c>
      <c r="S33" t="s">
        <v>831</v>
      </c>
      <c r="T33" t="s">
        <v>831</v>
      </c>
      <c r="U33" t="s">
        <v>831</v>
      </c>
      <c r="V33" t="s">
        <v>832</v>
      </c>
      <c r="W33" t="s">
        <v>831</v>
      </c>
      <c r="X33" t="s">
        <v>831</v>
      </c>
      <c r="Y33" s="258">
        <v>114741.1</v>
      </c>
    </row>
    <row r="34" spans="2:25" x14ac:dyDescent="0.25">
      <c r="B34" s="395" t="s">
        <v>350</v>
      </c>
      <c r="C34" t="s">
        <v>369</v>
      </c>
      <c r="D34" t="s">
        <v>546</v>
      </c>
      <c r="E34" t="s">
        <v>547</v>
      </c>
      <c r="F34" t="s">
        <v>829</v>
      </c>
      <c r="G34" t="s">
        <v>831</v>
      </c>
      <c r="H34" t="s">
        <v>831</v>
      </c>
      <c r="I34" t="s">
        <v>831</v>
      </c>
      <c r="J34" t="s">
        <v>832</v>
      </c>
      <c r="K34" t="s">
        <v>831</v>
      </c>
      <c r="L34" t="s">
        <v>831</v>
      </c>
      <c r="M34" t="s">
        <v>831</v>
      </c>
      <c r="N34" t="s">
        <v>831</v>
      </c>
      <c r="O34" t="s">
        <v>831</v>
      </c>
      <c r="P34" t="s">
        <v>831</v>
      </c>
      <c r="Q34" t="s">
        <v>831</v>
      </c>
      <c r="R34" t="s">
        <v>831</v>
      </c>
      <c r="S34" t="s">
        <v>831</v>
      </c>
      <c r="T34" t="s">
        <v>831</v>
      </c>
      <c r="U34" t="s">
        <v>831</v>
      </c>
      <c r="V34" t="s">
        <v>832</v>
      </c>
      <c r="W34" t="s">
        <v>831</v>
      </c>
      <c r="X34" t="s">
        <v>831</v>
      </c>
      <c r="Y34" s="258">
        <v>66844.98</v>
      </c>
    </row>
    <row r="35" spans="2:25" x14ac:dyDescent="0.25">
      <c r="B35" s="395" t="s">
        <v>350</v>
      </c>
      <c r="C35" t="s">
        <v>370</v>
      </c>
      <c r="D35" t="s">
        <v>548</v>
      </c>
      <c r="E35" t="s">
        <v>549</v>
      </c>
      <c r="F35" t="s">
        <v>829</v>
      </c>
      <c r="G35" t="s">
        <v>831</v>
      </c>
      <c r="H35" t="s">
        <v>831</v>
      </c>
      <c r="I35" t="s">
        <v>831</v>
      </c>
      <c r="J35" t="s">
        <v>832</v>
      </c>
      <c r="K35" t="s">
        <v>831</v>
      </c>
      <c r="L35" t="s">
        <v>831</v>
      </c>
      <c r="M35" t="s">
        <v>831</v>
      </c>
      <c r="N35" t="s">
        <v>831</v>
      </c>
      <c r="O35" t="s">
        <v>831</v>
      </c>
      <c r="P35" t="s">
        <v>831</v>
      </c>
      <c r="Q35" t="s">
        <v>831</v>
      </c>
      <c r="R35" t="s">
        <v>831</v>
      </c>
      <c r="S35" t="s">
        <v>831</v>
      </c>
      <c r="T35" t="s">
        <v>831</v>
      </c>
      <c r="U35" t="s">
        <v>831</v>
      </c>
      <c r="V35" t="s">
        <v>832</v>
      </c>
      <c r="W35" t="s">
        <v>831</v>
      </c>
      <c r="X35" t="s">
        <v>831</v>
      </c>
      <c r="Y35" s="258">
        <v>43597.59</v>
      </c>
    </row>
    <row r="36" spans="2:25" x14ac:dyDescent="0.25">
      <c r="B36" s="395" t="s">
        <v>350</v>
      </c>
      <c r="C36" t="s">
        <v>371</v>
      </c>
      <c r="D36" t="s">
        <v>550</v>
      </c>
      <c r="E36" t="s">
        <v>551</v>
      </c>
      <c r="F36" t="s">
        <v>829</v>
      </c>
      <c r="G36" t="s">
        <v>831</v>
      </c>
      <c r="H36" t="s">
        <v>831</v>
      </c>
      <c r="I36" t="s">
        <v>831</v>
      </c>
      <c r="J36" t="s">
        <v>832</v>
      </c>
      <c r="K36" t="s">
        <v>831</v>
      </c>
      <c r="L36" t="s">
        <v>831</v>
      </c>
      <c r="M36" t="s">
        <v>831</v>
      </c>
      <c r="N36" t="s">
        <v>831</v>
      </c>
      <c r="O36" t="s">
        <v>831</v>
      </c>
      <c r="P36" t="s">
        <v>831</v>
      </c>
      <c r="Q36" t="s">
        <v>831</v>
      </c>
      <c r="R36" t="s">
        <v>831</v>
      </c>
      <c r="S36" t="s">
        <v>831</v>
      </c>
      <c r="T36" t="s">
        <v>831</v>
      </c>
      <c r="U36" t="s">
        <v>831</v>
      </c>
      <c r="V36" t="s">
        <v>832</v>
      </c>
      <c r="W36" t="s">
        <v>831</v>
      </c>
      <c r="X36" t="s">
        <v>831</v>
      </c>
      <c r="Y36" s="258">
        <v>55670.1</v>
      </c>
    </row>
    <row r="37" spans="2:25" x14ac:dyDescent="0.25">
      <c r="B37" s="395" t="s">
        <v>350</v>
      </c>
      <c r="C37" t="s">
        <v>372</v>
      </c>
      <c r="D37" t="s">
        <v>552</v>
      </c>
      <c r="E37" t="s">
        <v>553</v>
      </c>
      <c r="F37" t="s">
        <v>829</v>
      </c>
      <c r="G37" t="s">
        <v>831</v>
      </c>
      <c r="H37" t="s">
        <v>831</v>
      </c>
      <c r="I37" t="s">
        <v>831</v>
      </c>
      <c r="J37" t="s">
        <v>832</v>
      </c>
      <c r="K37" t="s">
        <v>831</v>
      </c>
      <c r="L37" t="s">
        <v>831</v>
      </c>
      <c r="M37" t="s">
        <v>831</v>
      </c>
      <c r="N37" t="s">
        <v>831</v>
      </c>
      <c r="O37" t="s">
        <v>831</v>
      </c>
      <c r="P37" t="s">
        <v>831</v>
      </c>
      <c r="Q37" t="s">
        <v>831</v>
      </c>
      <c r="R37" t="s">
        <v>831</v>
      </c>
      <c r="S37" t="s">
        <v>831</v>
      </c>
      <c r="T37" t="s">
        <v>831</v>
      </c>
      <c r="U37" t="s">
        <v>831</v>
      </c>
      <c r="V37" t="s">
        <v>832</v>
      </c>
      <c r="W37" t="s">
        <v>831</v>
      </c>
      <c r="X37" t="s">
        <v>831</v>
      </c>
      <c r="Y37" s="258">
        <v>49444.1</v>
      </c>
    </row>
    <row r="38" spans="2:25" x14ac:dyDescent="0.25">
      <c r="B38" s="395" t="s">
        <v>350</v>
      </c>
      <c r="C38" t="s">
        <v>373</v>
      </c>
      <c r="D38" t="s">
        <v>554</v>
      </c>
      <c r="E38" t="s">
        <v>555</v>
      </c>
      <c r="F38" t="s">
        <v>829</v>
      </c>
      <c r="G38" t="s">
        <v>831</v>
      </c>
      <c r="H38" t="s">
        <v>831</v>
      </c>
      <c r="I38" t="s">
        <v>831</v>
      </c>
      <c r="J38" t="s">
        <v>832</v>
      </c>
      <c r="K38" t="s">
        <v>831</v>
      </c>
      <c r="L38" t="s">
        <v>831</v>
      </c>
      <c r="M38" t="s">
        <v>831</v>
      </c>
      <c r="N38" t="s">
        <v>831</v>
      </c>
      <c r="O38" t="s">
        <v>831</v>
      </c>
      <c r="P38" t="s">
        <v>831</v>
      </c>
      <c r="Q38" t="s">
        <v>831</v>
      </c>
      <c r="R38" t="s">
        <v>831</v>
      </c>
      <c r="S38" t="s">
        <v>831</v>
      </c>
      <c r="T38" t="s">
        <v>831</v>
      </c>
      <c r="U38" t="s">
        <v>831</v>
      </c>
      <c r="V38" t="s">
        <v>832</v>
      </c>
      <c r="W38" t="s">
        <v>831</v>
      </c>
      <c r="X38" t="s">
        <v>831</v>
      </c>
      <c r="Y38" s="258">
        <v>54909.96</v>
      </c>
    </row>
    <row r="39" spans="2:25" x14ac:dyDescent="0.25">
      <c r="B39" s="395" t="s">
        <v>350</v>
      </c>
      <c r="C39" t="s">
        <v>374</v>
      </c>
      <c r="D39" t="s">
        <v>556</v>
      </c>
      <c r="E39" t="s">
        <v>557</v>
      </c>
      <c r="F39" t="s">
        <v>829</v>
      </c>
      <c r="G39" t="s">
        <v>831</v>
      </c>
      <c r="H39" t="s">
        <v>831</v>
      </c>
      <c r="I39" t="s">
        <v>831</v>
      </c>
      <c r="J39" t="s">
        <v>832</v>
      </c>
      <c r="K39" t="s">
        <v>831</v>
      </c>
      <c r="L39" t="s">
        <v>831</v>
      </c>
      <c r="M39" t="s">
        <v>831</v>
      </c>
      <c r="N39" t="s">
        <v>831</v>
      </c>
      <c r="O39" t="s">
        <v>831</v>
      </c>
      <c r="P39" t="s">
        <v>831</v>
      </c>
      <c r="Q39" t="s">
        <v>831</v>
      </c>
      <c r="R39" t="s">
        <v>831</v>
      </c>
      <c r="S39" t="s">
        <v>831</v>
      </c>
      <c r="T39" t="s">
        <v>831</v>
      </c>
      <c r="U39" t="s">
        <v>831</v>
      </c>
      <c r="V39" t="s">
        <v>832</v>
      </c>
      <c r="W39" t="s">
        <v>831</v>
      </c>
      <c r="X39" t="s">
        <v>831</v>
      </c>
      <c r="Y39" s="258">
        <v>124036.18</v>
      </c>
    </row>
    <row r="40" spans="2:25" x14ac:dyDescent="0.25">
      <c r="B40" s="395" t="s">
        <v>350</v>
      </c>
      <c r="C40" t="s">
        <v>375</v>
      </c>
      <c r="D40" t="s">
        <v>558</v>
      </c>
      <c r="E40" t="s">
        <v>559</v>
      </c>
      <c r="F40" t="s">
        <v>829</v>
      </c>
      <c r="G40" t="s">
        <v>831</v>
      </c>
      <c r="H40" t="s">
        <v>831</v>
      </c>
      <c r="I40" t="s">
        <v>831</v>
      </c>
      <c r="J40" t="s">
        <v>832</v>
      </c>
      <c r="K40" t="s">
        <v>831</v>
      </c>
      <c r="L40" t="s">
        <v>831</v>
      </c>
      <c r="M40" t="s">
        <v>831</v>
      </c>
      <c r="N40" t="s">
        <v>831</v>
      </c>
      <c r="O40" t="s">
        <v>831</v>
      </c>
      <c r="P40" t="s">
        <v>831</v>
      </c>
      <c r="Q40" t="s">
        <v>831</v>
      </c>
      <c r="R40" t="s">
        <v>831</v>
      </c>
      <c r="S40" t="s">
        <v>831</v>
      </c>
      <c r="T40" t="s">
        <v>831</v>
      </c>
      <c r="U40" t="s">
        <v>831</v>
      </c>
      <c r="V40" t="s">
        <v>832</v>
      </c>
      <c r="W40" t="s">
        <v>831</v>
      </c>
      <c r="X40" t="s">
        <v>831</v>
      </c>
      <c r="Y40" s="258">
        <v>72459.75</v>
      </c>
    </row>
    <row r="41" spans="2:25" x14ac:dyDescent="0.25">
      <c r="B41" s="395" t="s">
        <v>350</v>
      </c>
      <c r="C41" t="s">
        <v>376</v>
      </c>
      <c r="D41" t="s">
        <v>560</v>
      </c>
      <c r="E41" t="s">
        <v>561</v>
      </c>
      <c r="F41" t="s">
        <v>829</v>
      </c>
      <c r="G41" t="s">
        <v>831</v>
      </c>
      <c r="H41" t="s">
        <v>831</v>
      </c>
      <c r="I41" t="s">
        <v>831</v>
      </c>
      <c r="J41" t="s">
        <v>832</v>
      </c>
      <c r="K41" t="s">
        <v>831</v>
      </c>
      <c r="L41" t="s">
        <v>831</v>
      </c>
      <c r="M41" t="s">
        <v>831</v>
      </c>
      <c r="N41" t="s">
        <v>831</v>
      </c>
      <c r="O41" t="s">
        <v>831</v>
      </c>
      <c r="P41" t="s">
        <v>831</v>
      </c>
      <c r="Q41" t="s">
        <v>831</v>
      </c>
      <c r="R41" t="s">
        <v>831</v>
      </c>
      <c r="S41" t="s">
        <v>831</v>
      </c>
      <c r="T41" t="s">
        <v>831</v>
      </c>
      <c r="U41" t="s">
        <v>831</v>
      </c>
      <c r="V41" t="s">
        <v>832</v>
      </c>
      <c r="W41" t="s">
        <v>831</v>
      </c>
      <c r="X41" t="s">
        <v>831</v>
      </c>
      <c r="Y41" s="258">
        <v>56156.72</v>
      </c>
    </row>
    <row r="42" spans="2:25" x14ac:dyDescent="0.25">
      <c r="B42" s="395" t="s">
        <v>350</v>
      </c>
      <c r="C42" t="s">
        <v>377</v>
      </c>
      <c r="D42" t="s">
        <v>562</v>
      </c>
      <c r="E42" t="s">
        <v>563</v>
      </c>
      <c r="F42" t="s">
        <v>829</v>
      </c>
      <c r="G42" t="s">
        <v>831</v>
      </c>
      <c r="H42" t="s">
        <v>831</v>
      </c>
      <c r="I42" t="s">
        <v>831</v>
      </c>
      <c r="J42" t="s">
        <v>832</v>
      </c>
      <c r="K42" t="s">
        <v>831</v>
      </c>
      <c r="L42" t="s">
        <v>831</v>
      </c>
      <c r="M42" t="s">
        <v>831</v>
      </c>
      <c r="N42" t="s">
        <v>831</v>
      </c>
      <c r="O42" t="s">
        <v>831</v>
      </c>
      <c r="P42" t="s">
        <v>831</v>
      </c>
      <c r="Q42" t="s">
        <v>831</v>
      </c>
      <c r="R42" t="s">
        <v>831</v>
      </c>
      <c r="S42" t="s">
        <v>831</v>
      </c>
      <c r="T42" t="s">
        <v>831</v>
      </c>
      <c r="U42" t="s">
        <v>831</v>
      </c>
      <c r="V42" t="s">
        <v>832</v>
      </c>
      <c r="W42" t="s">
        <v>831</v>
      </c>
      <c r="X42" t="s">
        <v>831</v>
      </c>
      <c r="Y42" s="258">
        <v>79178.22</v>
      </c>
    </row>
    <row r="43" spans="2:25" x14ac:dyDescent="0.25">
      <c r="B43" s="395" t="s">
        <v>350</v>
      </c>
      <c r="C43" t="s">
        <v>378</v>
      </c>
      <c r="D43" t="s">
        <v>564</v>
      </c>
      <c r="E43" t="s">
        <v>565</v>
      </c>
      <c r="F43" t="s">
        <v>829</v>
      </c>
      <c r="G43" t="s">
        <v>831</v>
      </c>
      <c r="H43" t="s">
        <v>831</v>
      </c>
      <c r="I43" t="s">
        <v>831</v>
      </c>
      <c r="J43" t="s">
        <v>832</v>
      </c>
      <c r="K43" t="s">
        <v>831</v>
      </c>
      <c r="L43" t="s">
        <v>831</v>
      </c>
      <c r="M43" t="s">
        <v>831</v>
      </c>
      <c r="N43" t="s">
        <v>831</v>
      </c>
      <c r="O43" t="s">
        <v>831</v>
      </c>
      <c r="P43" t="s">
        <v>831</v>
      </c>
      <c r="Q43" t="s">
        <v>831</v>
      </c>
      <c r="R43" t="s">
        <v>831</v>
      </c>
      <c r="S43" t="s">
        <v>831</v>
      </c>
      <c r="T43" t="s">
        <v>831</v>
      </c>
      <c r="U43" t="s">
        <v>831</v>
      </c>
      <c r="V43" t="s">
        <v>832</v>
      </c>
      <c r="W43" t="s">
        <v>831</v>
      </c>
      <c r="X43" t="s">
        <v>831</v>
      </c>
      <c r="Y43" s="258">
        <v>126259.86</v>
      </c>
    </row>
    <row r="44" spans="2:25" x14ac:dyDescent="0.25">
      <c r="B44" s="395" t="s">
        <v>350</v>
      </c>
      <c r="C44" t="s">
        <v>379</v>
      </c>
      <c r="D44" t="s">
        <v>566</v>
      </c>
      <c r="E44" t="s">
        <v>567</v>
      </c>
      <c r="F44" t="s">
        <v>829</v>
      </c>
      <c r="G44" t="s">
        <v>831</v>
      </c>
      <c r="H44" t="s">
        <v>831</v>
      </c>
      <c r="I44" t="s">
        <v>831</v>
      </c>
      <c r="J44" t="s">
        <v>832</v>
      </c>
      <c r="K44" t="s">
        <v>831</v>
      </c>
      <c r="L44" t="s">
        <v>831</v>
      </c>
      <c r="M44" t="s">
        <v>831</v>
      </c>
      <c r="N44" t="s">
        <v>831</v>
      </c>
      <c r="O44" t="s">
        <v>831</v>
      </c>
      <c r="P44" t="s">
        <v>831</v>
      </c>
      <c r="Q44" t="s">
        <v>831</v>
      </c>
      <c r="R44" t="s">
        <v>831</v>
      </c>
      <c r="S44" t="s">
        <v>831</v>
      </c>
      <c r="T44" t="s">
        <v>831</v>
      </c>
      <c r="U44" t="s">
        <v>831</v>
      </c>
      <c r="V44" t="s">
        <v>832</v>
      </c>
      <c r="W44" t="s">
        <v>831</v>
      </c>
      <c r="X44" t="s">
        <v>831</v>
      </c>
      <c r="Y44" s="258">
        <v>84531.72</v>
      </c>
    </row>
    <row r="45" spans="2:25" x14ac:dyDescent="0.25">
      <c r="B45" s="395" t="s">
        <v>350</v>
      </c>
      <c r="C45" t="s">
        <v>380</v>
      </c>
      <c r="D45" t="s">
        <v>568</v>
      </c>
      <c r="E45" t="s">
        <v>569</v>
      </c>
      <c r="F45" t="s">
        <v>828</v>
      </c>
      <c r="G45" t="s">
        <v>831</v>
      </c>
      <c r="H45" t="s">
        <v>831</v>
      </c>
      <c r="I45" t="s">
        <v>831</v>
      </c>
      <c r="J45" t="s">
        <v>832</v>
      </c>
      <c r="K45" t="s">
        <v>831</v>
      </c>
      <c r="L45" t="s">
        <v>831</v>
      </c>
      <c r="M45" t="s">
        <v>831</v>
      </c>
      <c r="N45" t="s">
        <v>831</v>
      </c>
      <c r="O45" t="s">
        <v>831</v>
      </c>
      <c r="P45" t="s">
        <v>831</v>
      </c>
      <c r="Q45" t="s">
        <v>831</v>
      </c>
      <c r="R45" t="s">
        <v>831</v>
      </c>
      <c r="S45" t="s">
        <v>831</v>
      </c>
      <c r="T45" t="s">
        <v>831</v>
      </c>
      <c r="U45" t="s">
        <v>831</v>
      </c>
      <c r="V45" t="s">
        <v>832</v>
      </c>
      <c r="W45" t="s">
        <v>831</v>
      </c>
      <c r="X45" t="s">
        <v>831</v>
      </c>
      <c r="Y45" s="258">
        <v>96094.6</v>
      </c>
    </row>
    <row r="46" spans="2:25" x14ac:dyDescent="0.25">
      <c r="B46" s="395" t="s">
        <v>350</v>
      </c>
      <c r="C46" t="s">
        <v>381</v>
      </c>
      <c r="D46" t="s">
        <v>570</v>
      </c>
      <c r="E46" t="s">
        <v>571</v>
      </c>
      <c r="F46" t="s">
        <v>829</v>
      </c>
      <c r="G46" t="s">
        <v>831</v>
      </c>
      <c r="H46" t="s">
        <v>831</v>
      </c>
      <c r="I46" t="s">
        <v>831</v>
      </c>
      <c r="J46" t="s">
        <v>832</v>
      </c>
      <c r="K46" t="s">
        <v>831</v>
      </c>
      <c r="L46" t="s">
        <v>831</v>
      </c>
      <c r="M46" t="s">
        <v>831</v>
      </c>
      <c r="N46" t="s">
        <v>831</v>
      </c>
      <c r="O46" t="s">
        <v>831</v>
      </c>
      <c r="P46" t="s">
        <v>831</v>
      </c>
      <c r="Q46" t="s">
        <v>831</v>
      </c>
      <c r="R46" t="s">
        <v>831</v>
      </c>
      <c r="S46" t="s">
        <v>831</v>
      </c>
      <c r="T46" t="s">
        <v>831</v>
      </c>
      <c r="U46" t="s">
        <v>831</v>
      </c>
      <c r="V46" t="s">
        <v>832</v>
      </c>
      <c r="W46" t="s">
        <v>831</v>
      </c>
      <c r="X46" t="s">
        <v>831</v>
      </c>
      <c r="Y46" s="258">
        <v>37804.379999999997</v>
      </c>
    </row>
    <row r="47" spans="2:25" x14ac:dyDescent="0.25">
      <c r="B47" s="395" t="s">
        <v>350</v>
      </c>
      <c r="C47" t="s">
        <v>382</v>
      </c>
      <c r="D47" t="s">
        <v>572</v>
      </c>
      <c r="E47" t="s">
        <v>573</v>
      </c>
      <c r="F47" t="s">
        <v>829</v>
      </c>
      <c r="G47" t="s">
        <v>831</v>
      </c>
      <c r="H47" t="s">
        <v>831</v>
      </c>
      <c r="I47" t="s">
        <v>831</v>
      </c>
      <c r="J47" t="s">
        <v>832</v>
      </c>
      <c r="K47" t="s">
        <v>831</v>
      </c>
      <c r="L47" t="s">
        <v>831</v>
      </c>
      <c r="M47" t="s">
        <v>831</v>
      </c>
      <c r="N47" t="s">
        <v>831</v>
      </c>
      <c r="O47" t="s">
        <v>831</v>
      </c>
      <c r="P47" t="s">
        <v>831</v>
      </c>
      <c r="Q47" t="s">
        <v>831</v>
      </c>
      <c r="R47" t="s">
        <v>831</v>
      </c>
      <c r="S47" t="s">
        <v>831</v>
      </c>
      <c r="T47" t="s">
        <v>831</v>
      </c>
      <c r="U47" t="s">
        <v>831</v>
      </c>
      <c r="V47" t="s">
        <v>832</v>
      </c>
      <c r="W47" t="s">
        <v>831</v>
      </c>
      <c r="X47" t="s">
        <v>831</v>
      </c>
      <c r="Y47" s="258">
        <v>36728.01</v>
      </c>
    </row>
    <row r="48" spans="2:25" x14ac:dyDescent="0.25">
      <c r="B48" s="395" t="s">
        <v>350</v>
      </c>
      <c r="C48" t="s">
        <v>383</v>
      </c>
      <c r="D48" t="s">
        <v>574</v>
      </c>
      <c r="E48" t="s">
        <v>575</v>
      </c>
      <c r="F48" t="s">
        <v>828</v>
      </c>
      <c r="G48" t="s">
        <v>831</v>
      </c>
      <c r="H48" t="s">
        <v>831</v>
      </c>
      <c r="I48" t="s">
        <v>831</v>
      </c>
      <c r="J48" t="s">
        <v>832</v>
      </c>
      <c r="K48" t="s">
        <v>831</v>
      </c>
      <c r="L48" t="s">
        <v>831</v>
      </c>
      <c r="M48" t="s">
        <v>831</v>
      </c>
      <c r="N48" t="s">
        <v>831</v>
      </c>
      <c r="O48" t="s">
        <v>831</v>
      </c>
      <c r="P48" t="s">
        <v>831</v>
      </c>
      <c r="Q48" t="s">
        <v>831</v>
      </c>
      <c r="R48" t="s">
        <v>831</v>
      </c>
      <c r="S48" t="s">
        <v>831</v>
      </c>
      <c r="T48" t="s">
        <v>831</v>
      </c>
      <c r="U48" t="s">
        <v>831</v>
      </c>
      <c r="V48" t="s">
        <v>832</v>
      </c>
      <c r="W48" t="s">
        <v>831</v>
      </c>
      <c r="X48" t="s">
        <v>831</v>
      </c>
      <c r="Y48" s="258">
        <v>40696.22</v>
      </c>
    </row>
    <row r="49" spans="2:25" x14ac:dyDescent="0.25">
      <c r="B49" s="395" t="s">
        <v>350</v>
      </c>
      <c r="C49" t="s">
        <v>384</v>
      </c>
      <c r="D49" t="s">
        <v>576</v>
      </c>
      <c r="E49" t="s">
        <v>577</v>
      </c>
      <c r="F49" t="s">
        <v>828</v>
      </c>
      <c r="G49" t="s">
        <v>831</v>
      </c>
      <c r="H49" t="s">
        <v>831</v>
      </c>
      <c r="I49" t="s">
        <v>831</v>
      </c>
      <c r="J49" t="s">
        <v>831</v>
      </c>
      <c r="K49" t="s">
        <v>831</v>
      </c>
      <c r="L49" t="s">
        <v>831</v>
      </c>
      <c r="M49" t="s">
        <v>832</v>
      </c>
      <c r="N49" t="s">
        <v>831</v>
      </c>
      <c r="O49" t="s">
        <v>831</v>
      </c>
      <c r="P49" t="s">
        <v>831</v>
      </c>
      <c r="Q49" t="s">
        <v>831</v>
      </c>
      <c r="R49" t="s">
        <v>831</v>
      </c>
      <c r="S49" t="s">
        <v>831</v>
      </c>
      <c r="T49" t="s">
        <v>831</v>
      </c>
      <c r="U49" t="s">
        <v>831</v>
      </c>
      <c r="V49" t="s">
        <v>832</v>
      </c>
      <c r="W49" t="s">
        <v>831</v>
      </c>
      <c r="X49" t="s">
        <v>831</v>
      </c>
      <c r="Y49" s="258">
        <v>95057.65</v>
      </c>
    </row>
    <row r="50" spans="2:25" x14ac:dyDescent="0.25">
      <c r="B50" s="395" t="s">
        <v>350</v>
      </c>
      <c r="C50" t="s">
        <v>385</v>
      </c>
      <c r="D50" t="s">
        <v>578</v>
      </c>
      <c r="E50" t="s">
        <v>579</v>
      </c>
      <c r="F50" t="s">
        <v>828</v>
      </c>
      <c r="G50" t="s">
        <v>831</v>
      </c>
      <c r="H50" t="s">
        <v>831</v>
      </c>
      <c r="I50" t="s">
        <v>831</v>
      </c>
      <c r="J50" t="s">
        <v>831</v>
      </c>
      <c r="K50" t="s">
        <v>831</v>
      </c>
      <c r="L50" t="s">
        <v>831</v>
      </c>
      <c r="M50" t="s">
        <v>832</v>
      </c>
      <c r="N50" t="s">
        <v>831</v>
      </c>
      <c r="O50" t="s">
        <v>831</v>
      </c>
      <c r="P50" t="s">
        <v>831</v>
      </c>
      <c r="Q50" t="s">
        <v>831</v>
      </c>
      <c r="R50" t="s">
        <v>831</v>
      </c>
      <c r="S50" t="s">
        <v>831</v>
      </c>
      <c r="T50" t="s">
        <v>831</v>
      </c>
      <c r="U50" t="s">
        <v>831</v>
      </c>
      <c r="V50" t="s">
        <v>832</v>
      </c>
      <c r="W50" t="s">
        <v>831</v>
      </c>
      <c r="X50" t="s">
        <v>831</v>
      </c>
      <c r="Y50" s="258">
        <v>53509.06</v>
      </c>
    </row>
    <row r="51" spans="2:25" x14ac:dyDescent="0.25">
      <c r="B51" s="395" t="s">
        <v>350</v>
      </c>
      <c r="C51" t="s">
        <v>386</v>
      </c>
      <c r="D51" t="s">
        <v>580</v>
      </c>
      <c r="E51" t="s">
        <v>581</v>
      </c>
      <c r="F51" t="s">
        <v>828</v>
      </c>
      <c r="G51" t="s">
        <v>831</v>
      </c>
      <c r="H51" t="s">
        <v>831</v>
      </c>
      <c r="I51" t="s">
        <v>831</v>
      </c>
      <c r="J51" t="s">
        <v>831</v>
      </c>
      <c r="K51" t="s">
        <v>831</v>
      </c>
      <c r="L51" t="s">
        <v>831</v>
      </c>
      <c r="M51" t="s">
        <v>832</v>
      </c>
      <c r="N51" t="s">
        <v>831</v>
      </c>
      <c r="O51" t="s">
        <v>831</v>
      </c>
      <c r="P51" t="s">
        <v>831</v>
      </c>
      <c r="Q51" t="s">
        <v>831</v>
      </c>
      <c r="R51" t="s">
        <v>831</v>
      </c>
      <c r="S51" t="s">
        <v>831</v>
      </c>
      <c r="T51" t="s">
        <v>831</v>
      </c>
      <c r="U51" t="s">
        <v>831</v>
      </c>
      <c r="V51" t="s">
        <v>832</v>
      </c>
      <c r="W51" t="s">
        <v>831</v>
      </c>
      <c r="X51" t="s">
        <v>831</v>
      </c>
      <c r="Y51" s="258">
        <v>61944.959999999999</v>
      </c>
    </row>
    <row r="52" spans="2:25" x14ac:dyDescent="0.25">
      <c r="B52" s="395" t="s">
        <v>350</v>
      </c>
      <c r="C52" t="s">
        <v>387</v>
      </c>
      <c r="D52" t="s">
        <v>582</v>
      </c>
      <c r="E52" t="s">
        <v>583</v>
      </c>
      <c r="F52" t="s">
        <v>828</v>
      </c>
      <c r="G52" t="s">
        <v>831</v>
      </c>
      <c r="H52" t="s">
        <v>831</v>
      </c>
      <c r="I52" t="s">
        <v>831</v>
      </c>
      <c r="J52" t="s">
        <v>831</v>
      </c>
      <c r="K52" t="s">
        <v>831</v>
      </c>
      <c r="L52" t="s">
        <v>831</v>
      </c>
      <c r="M52" t="s">
        <v>832</v>
      </c>
      <c r="N52" t="s">
        <v>831</v>
      </c>
      <c r="O52" t="s">
        <v>831</v>
      </c>
      <c r="P52" t="s">
        <v>831</v>
      </c>
      <c r="Q52" t="s">
        <v>831</v>
      </c>
      <c r="R52" t="s">
        <v>831</v>
      </c>
      <c r="S52" t="s">
        <v>831</v>
      </c>
      <c r="T52" t="s">
        <v>831</v>
      </c>
      <c r="U52" t="s">
        <v>831</v>
      </c>
      <c r="V52" t="s">
        <v>832</v>
      </c>
      <c r="W52" t="s">
        <v>831</v>
      </c>
      <c r="X52" t="s">
        <v>831</v>
      </c>
      <c r="Y52" s="258">
        <v>60123</v>
      </c>
    </row>
    <row r="53" spans="2:25" x14ac:dyDescent="0.25">
      <c r="B53" s="395" t="s">
        <v>350</v>
      </c>
      <c r="C53" t="s">
        <v>388</v>
      </c>
      <c r="D53" t="s">
        <v>584</v>
      </c>
      <c r="E53" t="s">
        <v>585</v>
      </c>
      <c r="F53" t="s">
        <v>828</v>
      </c>
      <c r="G53" t="s">
        <v>831</v>
      </c>
      <c r="H53" t="s">
        <v>831</v>
      </c>
      <c r="I53" t="s">
        <v>831</v>
      </c>
      <c r="J53" t="s">
        <v>831</v>
      </c>
      <c r="K53" t="s">
        <v>831</v>
      </c>
      <c r="L53" t="s">
        <v>831</v>
      </c>
      <c r="M53" t="s">
        <v>832</v>
      </c>
      <c r="N53" t="s">
        <v>831</v>
      </c>
      <c r="O53" t="s">
        <v>831</v>
      </c>
      <c r="P53" t="s">
        <v>831</v>
      </c>
      <c r="Q53" t="s">
        <v>831</v>
      </c>
      <c r="R53" t="s">
        <v>831</v>
      </c>
      <c r="S53" t="s">
        <v>831</v>
      </c>
      <c r="T53" t="s">
        <v>831</v>
      </c>
      <c r="U53" t="s">
        <v>831</v>
      </c>
      <c r="V53" t="s">
        <v>832</v>
      </c>
      <c r="W53" t="s">
        <v>831</v>
      </c>
      <c r="X53" t="s">
        <v>831</v>
      </c>
      <c r="Y53" s="258">
        <v>63483.31</v>
      </c>
    </row>
    <row r="54" spans="2:25" x14ac:dyDescent="0.25">
      <c r="B54" s="395" t="s">
        <v>350</v>
      </c>
      <c r="C54" t="s">
        <v>389</v>
      </c>
      <c r="D54" t="s">
        <v>586</v>
      </c>
      <c r="E54" t="s">
        <v>587</v>
      </c>
      <c r="F54" t="s">
        <v>828</v>
      </c>
      <c r="G54" t="s">
        <v>831</v>
      </c>
      <c r="H54" t="s">
        <v>831</v>
      </c>
      <c r="I54" t="s">
        <v>831</v>
      </c>
      <c r="J54" t="s">
        <v>831</v>
      </c>
      <c r="K54" t="s">
        <v>831</v>
      </c>
      <c r="L54" t="s">
        <v>831</v>
      </c>
      <c r="M54" t="s">
        <v>832</v>
      </c>
      <c r="N54" t="s">
        <v>831</v>
      </c>
      <c r="O54" t="s">
        <v>831</v>
      </c>
      <c r="P54" t="s">
        <v>831</v>
      </c>
      <c r="Q54" t="s">
        <v>831</v>
      </c>
      <c r="R54" t="s">
        <v>831</v>
      </c>
      <c r="S54" t="s">
        <v>831</v>
      </c>
      <c r="T54" t="s">
        <v>831</v>
      </c>
      <c r="U54" t="s">
        <v>831</v>
      </c>
      <c r="V54" t="s">
        <v>832</v>
      </c>
      <c r="W54" t="s">
        <v>831</v>
      </c>
      <c r="X54" t="s">
        <v>831</v>
      </c>
      <c r="Y54" s="258">
        <v>33769.06</v>
      </c>
    </row>
    <row r="55" spans="2:25" x14ac:dyDescent="0.25">
      <c r="B55" s="395" t="s">
        <v>350</v>
      </c>
      <c r="C55" t="s">
        <v>390</v>
      </c>
      <c r="D55" t="s">
        <v>588</v>
      </c>
      <c r="E55" t="s">
        <v>589</v>
      </c>
      <c r="F55" t="s">
        <v>828</v>
      </c>
      <c r="G55" t="s">
        <v>831</v>
      </c>
      <c r="H55" t="s">
        <v>831</v>
      </c>
      <c r="I55" t="s">
        <v>831</v>
      </c>
      <c r="J55" t="s">
        <v>831</v>
      </c>
      <c r="K55" t="s">
        <v>831</v>
      </c>
      <c r="L55" t="s">
        <v>831</v>
      </c>
      <c r="M55" t="s">
        <v>832</v>
      </c>
      <c r="N55" t="s">
        <v>831</v>
      </c>
      <c r="O55" t="s">
        <v>831</v>
      </c>
      <c r="P55" t="s">
        <v>831</v>
      </c>
      <c r="Q55" t="s">
        <v>831</v>
      </c>
      <c r="R55" t="s">
        <v>831</v>
      </c>
      <c r="S55" t="s">
        <v>831</v>
      </c>
      <c r="T55" t="s">
        <v>831</v>
      </c>
      <c r="U55" t="s">
        <v>831</v>
      </c>
      <c r="V55" t="s">
        <v>832</v>
      </c>
      <c r="W55" t="s">
        <v>831</v>
      </c>
      <c r="X55" t="s">
        <v>831</v>
      </c>
      <c r="Y55" s="258">
        <v>40916.57</v>
      </c>
    </row>
    <row r="56" spans="2:25" x14ac:dyDescent="0.25">
      <c r="B56" s="395" t="s">
        <v>350</v>
      </c>
      <c r="C56" t="s">
        <v>391</v>
      </c>
      <c r="D56" t="s">
        <v>590</v>
      </c>
      <c r="E56" t="s">
        <v>591</v>
      </c>
      <c r="F56" t="s">
        <v>828</v>
      </c>
      <c r="G56" t="s">
        <v>831</v>
      </c>
      <c r="H56" t="s">
        <v>831</v>
      </c>
      <c r="I56" t="s">
        <v>831</v>
      </c>
      <c r="J56" t="s">
        <v>831</v>
      </c>
      <c r="K56" t="s">
        <v>831</v>
      </c>
      <c r="L56" t="s">
        <v>831</v>
      </c>
      <c r="M56" t="s">
        <v>832</v>
      </c>
      <c r="N56" t="s">
        <v>831</v>
      </c>
      <c r="O56" t="s">
        <v>831</v>
      </c>
      <c r="P56" t="s">
        <v>831</v>
      </c>
      <c r="Q56" t="s">
        <v>831</v>
      </c>
      <c r="R56" t="s">
        <v>831</v>
      </c>
      <c r="S56" t="s">
        <v>831</v>
      </c>
      <c r="T56" t="s">
        <v>831</v>
      </c>
      <c r="U56" t="s">
        <v>831</v>
      </c>
      <c r="V56" t="s">
        <v>832</v>
      </c>
      <c r="W56" t="s">
        <v>831</v>
      </c>
      <c r="X56" t="s">
        <v>831</v>
      </c>
      <c r="Y56" s="258">
        <v>95165.73</v>
      </c>
    </row>
    <row r="57" spans="2:25" x14ac:dyDescent="0.25">
      <c r="B57" s="395" t="s">
        <v>350</v>
      </c>
      <c r="C57" t="s">
        <v>392</v>
      </c>
      <c r="D57" t="s">
        <v>592</v>
      </c>
      <c r="E57" t="s">
        <v>593</v>
      </c>
      <c r="F57" t="s">
        <v>828</v>
      </c>
      <c r="G57" t="s">
        <v>831</v>
      </c>
      <c r="H57" t="s">
        <v>831</v>
      </c>
      <c r="I57" t="s">
        <v>831</v>
      </c>
      <c r="J57" t="s">
        <v>831</v>
      </c>
      <c r="K57" t="s">
        <v>831</v>
      </c>
      <c r="L57" t="s">
        <v>831</v>
      </c>
      <c r="M57" t="s">
        <v>832</v>
      </c>
      <c r="N57" t="s">
        <v>831</v>
      </c>
      <c r="O57" t="s">
        <v>831</v>
      </c>
      <c r="P57" t="s">
        <v>831</v>
      </c>
      <c r="Q57" t="s">
        <v>831</v>
      </c>
      <c r="R57" t="s">
        <v>831</v>
      </c>
      <c r="S57" t="s">
        <v>831</v>
      </c>
      <c r="T57" t="s">
        <v>831</v>
      </c>
      <c r="U57" t="s">
        <v>831</v>
      </c>
      <c r="V57" t="s">
        <v>832</v>
      </c>
      <c r="W57" t="s">
        <v>831</v>
      </c>
      <c r="X57" t="s">
        <v>831</v>
      </c>
      <c r="Y57" s="258">
        <v>54087.8</v>
      </c>
    </row>
    <row r="58" spans="2:25" x14ac:dyDescent="0.25">
      <c r="B58" s="395" t="s">
        <v>350</v>
      </c>
      <c r="C58" t="s">
        <v>393</v>
      </c>
      <c r="D58" t="s">
        <v>594</v>
      </c>
      <c r="E58" t="s">
        <v>595</v>
      </c>
      <c r="F58" t="s">
        <v>828</v>
      </c>
      <c r="G58" t="s">
        <v>831</v>
      </c>
      <c r="H58" t="s">
        <v>831</v>
      </c>
      <c r="I58" t="s">
        <v>831</v>
      </c>
      <c r="J58" t="s">
        <v>831</v>
      </c>
      <c r="K58" t="s">
        <v>831</v>
      </c>
      <c r="L58" t="s">
        <v>831</v>
      </c>
      <c r="M58" t="s">
        <v>832</v>
      </c>
      <c r="N58" t="s">
        <v>831</v>
      </c>
      <c r="O58" t="s">
        <v>831</v>
      </c>
      <c r="P58" t="s">
        <v>831</v>
      </c>
      <c r="Q58" t="s">
        <v>831</v>
      </c>
      <c r="R58" t="s">
        <v>831</v>
      </c>
      <c r="S58" t="s">
        <v>831</v>
      </c>
      <c r="T58" t="s">
        <v>831</v>
      </c>
      <c r="U58" t="s">
        <v>831</v>
      </c>
      <c r="V58" t="s">
        <v>832</v>
      </c>
      <c r="W58" t="s">
        <v>831</v>
      </c>
      <c r="X58" t="s">
        <v>831</v>
      </c>
      <c r="Y58" s="258">
        <v>15910.62</v>
      </c>
    </row>
    <row r="59" spans="2:25" x14ac:dyDescent="0.25">
      <c r="B59" s="395" t="s">
        <v>350</v>
      </c>
      <c r="C59" t="s">
        <v>394</v>
      </c>
      <c r="D59" t="s">
        <v>596</v>
      </c>
      <c r="E59" t="s">
        <v>597</v>
      </c>
      <c r="F59" t="s">
        <v>828</v>
      </c>
      <c r="G59" t="s">
        <v>831</v>
      </c>
      <c r="H59" t="s">
        <v>831</v>
      </c>
      <c r="I59" t="s">
        <v>831</v>
      </c>
      <c r="J59" t="s">
        <v>831</v>
      </c>
      <c r="K59" t="s">
        <v>831</v>
      </c>
      <c r="L59" t="s">
        <v>831</v>
      </c>
      <c r="M59" t="s">
        <v>832</v>
      </c>
      <c r="N59" t="s">
        <v>831</v>
      </c>
      <c r="O59" t="s">
        <v>831</v>
      </c>
      <c r="P59" t="s">
        <v>831</v>
      </c>
      <c r="Q59" t="s">
        <v>831</v>
      </c>
      <c r="R59" t="s">
        <v>831</v>
      </c>
      <c r="S59" t="s">
        <v>831</v>
      </c>
      <c r="T59" t="s">
        <v>831</v>
      </c>
      <c r="U59" t="s">
        <v>831</v>
      </c>
      <c r="V59" t="s">
        <v>832</v>
      </c>
      <c r="W59" t="s">
        <v>831</v>
      </c>
      <c r="X59" t="s">
        <v>831</v>
      </c>
      <c r="Y59" s="258">
        <v>46963.49</v>
      </c>
    </row>
    <row r="60" spans="2:25" x14ac:dyDescent="0.25">
      <c r="B60" s="395" t="s">
        <v>350</v>
      </c>
      <c r="C60" t="s">
        <v>395</v>
      </c>
      <c r="D60" t="s">
        <v>598</v>
      </c>
      <c r="E60" t="s">
        <v>599</v>
      </c>
      <c r="F60" t="s">
        <v>828</v>
      </c>
      <c r="G60" t="s">
        <v>831</v>
      </c>
      <c r="H60" t="s">
        <v>831</v>
      </c>
      <c r="I60" t="s">
        <v>831</v>
      </c>
      <c r="J60" t="s">
        <v>831</v>
      </c>
      <c r="K60" t="s">
        <v>831</v>
      </c>
      <c r="L60" t="s">
        <v>831</v>
      </c>
      <c r="M60" t="s">
        <v>832</v>
      </c>
      <c r="N60" t="s">
        <v>831</v>
      </c>
      <c r="O60" t="s">
        <v>831</v>
      </c>
      <c r="P60" t="s">
        <v>831</v>
      </c>
      <c r="Q60" t="s">
        <v>831</v>
      </c>
      <c r="R60" t="s">
        <v>831</v>
      </c>
      <c r="S60" t="s">
        <v>831</v>
      </c>
      <c r="T60" t="s">
        <v>831</v>
      </c>
      <c r="U60" t="s">
        <v>831</v>
      </c>
      <c r="V60" t="s">
        <v>832</v>
      </c>
      <c r="W60" t="s">
        <v>831</v>
      </c>
      <c r="X60" t="s">
        <v>831</v>
      </c>
      <c r="Y60" s="258">
        <v>74720.42</v>
      </c>
    </row>
    <row r="61" spans="2:25" x14ac:dyDescent="0.25">
      <c r="B61" s="395" t="s">
        <v>350</v>
      </c>
      <c r="C61" t="s">
        <v>396</v>
      </c>
      <c r="D61" t="s">
        <v>600</v>
      </c>
      <c r="E61" t="s">
        <v>601</v>
      </c>
      <c r="F61" t="s">
        <v>828</v>
      </c>
      <c r="G61" t="s">
        <v>831</v>
      </c>
      <c r="H61" t="s">
        <v>831</v>
      </c>
      <c r="I61" t="s">
        <v>831</v>
      </c>
      <c r="J61" t="s">
        <v>831</v>
      </c>
      <c r="K61" t="s">
        <v>831</v>
      </c>
      <c r="L61" t="s">
        <v>831</v>
      </c>
      <c r="M61" t="s">
        <v>832</v>
      </c>
      <c r="N61" t="s">
        <v>831</v>
      </c>
      <c r="O61" t="s">
        <v>831</v>
      </c>
      <c r="P61" t="s">
        <v>831</v>
      </c>
      <c r="Q61" t="s">
        <v>831</v>
      </c>
      <c r="R61" t="s">
        <v>831</v>
      </c>
      <c r="S61" t="s">
        <v>831</v>
      </c>
      <c r="T61" t="s">
        <v>831</v>
      </c>
      <c r="U61" t="s">
        <v>831</v>
      </c>
      <c r="V61" t="s">
        <v>832</v>
      </c>
      <c r="W61" t="s">
        <v>831</v>
      </c>
      <c r="X61" t="s">
        <v>831</v>
      </c>
      <c r="Y61" s="258">
        <v>98184.73</v>
      </c>
    </row>
    <row r="62" spans="2:25" x14ac:dyDescent="0.25">
      <c r="B62" s="395" t="s">
        <v>350</v>
      </c>
      <c r="C62" t="s">
        <v>397</v>
      </c>
      <c r="D62" t="s">
        <v>602</v>
      </c>
      <c r="E62" t="s">
        <v>603</v>
      </c>
      <c r="F62" t="s">
        <v>828</v>
      </c>
      <c r="G62" t="s">
        <v>831</v>
      </c>
      <c r="H62" t="s">
        <v>831</v>
      </c>
      <c r="I62" t="s">
        <v>831</v>
      </c>
      <c r="J62" t="s">
        <v>831</v>
      </c>
      <c r="K62" t="s">
        <v>831</v>
      </c>
      <c r="L62" t="s">
        <v>831</v>
      </c>
      <c r="M62" t="s">
        <v>832</v>
      </c>
      <c r="N62" t="s">
        <v>831</v>
      </c>
      <c r="O62" t="s">
        <v>831</v>
      </c>
      <c r="P62" t="s">
        <v>831</v>
      </c>
      <c r="Q62" t="s">
        <v>831</v>
      </c>
      <c r="R62" t="s">
        <v>831</v>
      </c>
      <c r="S62" t="s">
        <v>831</v>
      </c>
      <c r="T62" t="s">
        <v>831</v>
      </c>
      <c r="U62" t="s">
        <v>831</v>
      </c>
      <c r="V62" t="s">
        <v>832</v>
      </c>
      <c r="W62" t="s">
        <v>831</v>
      </c>
      <c r="X62" t="s">
        <v>831</v>
      </c>
      <c r="Y62" s="258">
        <v>69770.16</v>
      </c>
    </row>
    <row r="63" spans="2:25" x14ac:dyDescent="0.25">
      <c r="B63" s="395" t="s">
        <v>350</v>
      </c>
      <c r="C63" t="s">
        <v>398</v>
      </c>
      <c r="D63" t="s">
        <v>604</v>
      </c>
      <c r="E63" t="s">
        <v>605</v>
      </c>
      <c r="F63" t="s">
        <v>828</v>
      </c>
      <c r="G63" t="s">
        <v>831</v>
      </c>
      <c r="H63" t="s">
        <v>831</v>
      </c>
      <c r="I63" t="s">
        <v>831</v>
      </c>
      <c r="J63" t="s">
        <v>831</v>
      </c>
      <c r="K63" t="s">
        <v>831</v>
      </c>
      <c r="L63" t="s">
        <v>831</v>
      </c>
      <c r="M63" t="s">
        <v>832</v>
      </c>
      <c r="N63" t="s">
        <v>831</v>
      </c>
      <c r="O63" t="s">
        <v>831</v>
      </c>
      <c r="P63" t="s">
        <v>831</v>
      </c>
      <c r="Q63" t="s">
        <v>831</v>
      </c>
      <c r="R63" t="s">
        <v>831</v>
      </c>
      <c r="S63" t="s">
        <v>831</v>
      </c>
      <c r="T63" t="s">
        <v>831</v>
      </c>
      <c r="U63" t="s">
        <v>831</v>
      </c>
      <c r="V63" t="s">
        <v>832</v>
      </c>
      <c r="W63" t="s">
        <v>831</v>
      </c>
      <c r="X63" t="s">
        <v>831</v>
      </c>
      <c r="Y63" s="258">
        <v>20053.71</v>
      </c>
    </row>
    <row r="64" spans="2:25" x14ac:dyDescent="0.25">
      <c r="B64" s="395" t="s">
        <v>350</v>
      </c>
      <c r="C64" t="s">
        <v>399</v>
      </c>
      <c r="D64" t="s">
        <v>606</v>
      </c>
      <c r="E64" t="s">
        <v>607</v>
      </c>
      <c r="F64" t="s">
        <v>828</v>
      </c>
      <c r="G64" t="s">
        <v>831</v>
      </c>
      <c r="H64" t="s">
        <v>831</v>
      </c>
      <c r="I64" t="s">
        <v>831</v>
      </c>
      <c r="J64" t="s">
        <v>831</v>
      </c>
      <c r="K64" t="s">
        <v>831</v>
      </c>
      <c r="L64" t="s">
        <v>831</v>
      </c>
      <c r="M64" t="s">
        <v>832</v>
      </c>
      <c r="N64" t="s">
        <v>831</v>
      </c>
      <c r="O64" t="s">
        <v>831</v>
      </c>
      <c r="P64" t="s">
        <v>831</v>
      </c>
      <c r="Q64" t="s">
        <v>831</v>
      </c>
      <c r="R64" t="s">
        <v>831</v>
      </c>
      <c r="S64" t="s">
        <v>831</v>
      </c>
      <c r="T64" t="s">
        <v>831</v>
      </c>
      <c r="U64" t="s">
        <v>831</v>
      </c>
      <c r="V64" t="s">
        <v>832</v>
      </c>
      <c r="W64" t="s">
        <v>831</v>
      </c>
      <c r="X64" t="s">
        <v>831</v>
      </c>
      <c r="Y64" s="258">
        <v>48391.64</v>
      </c>
    </row>
    <row r="65" spans="2:25" x14ac:dyDescent="0.25">
      <c r="B65" s="395" t="s">
        <v>350</v>
      </c>
      <c r="C65" t="s">
        <v>400</v>
      </c>
      <c r="D65" t="s">
        <v>608</v>
      </c>
      <c r="E65" t="s">
        <v>609</v>
      </c>
      <c r="F65" t="s">
        <v>828</v>
      </c>
      <c r="G65" t="s">
        <v>831</v>
      </c>
      <c r="H65" t="s">
        <v>831</v>
      </c>
      <c r="I65" t="s">
        <v>831</v>
      </c>
      <c r="J65" t="s">
        <v>831</v>
      </c>
      <c r="K65" t="s">
        <v>831</v>
      </c>
      <c r="L65" t="s">
        <v>831</v>
      </c>
      <c r="M65" t="s">
        <v>832</v>
      </c>
      <c r="N65" t="s">
        <v>831</v>
      </c>
      <c r="O65" t="s">
        <v>831</v>
      </c>
      <c r="P65" t="s">
        <v>831</v>
      </c>
      <c r="Q65" t="s">
        <v>831</v>
      </c>
      <c r="R65" t="s">
        <v>831</v>
      </c>
      <c r="S65" t="s">
        <v>831</v>
      </c>
      <c r="T65" t="s">
        <v>831</v>
      </c>
      <c r="U65" t="s">
        <v>831</v>
      </c>
      <c r="V65" t="s">
        <v>832</v>
      </c>
      <c r="W65" t="s">
        <v>831</v>
      </c>
      <c r="X65" t="s">
        <v>831</v>
      </c>
      <c r="Y65" s="258">
        <v>89849.32</v>
      </c>
    </row>
    <row r="66" spans="2:25" x14ac:dyDescent="0.25">
      <c r="B66" s="395" t="s">
        <v>350</v>
      </c>
      <c r="C66" t="s">
        <v>401</v>
      </c>
      <c r="D66" t="s">
        <v>610</v>
      </c>
      <c r="E66" t="s">
        <v>611</v>
      </c>
      <c r="F66" t="s">
        <v>828</v>
      </c>
      <c r="G66" t="s">
        <v>831</v>
      </c>
      <c r="H66" t="s">
        <v>831</v>
      </c>
      <c r="I66" t="s">
        <v>831</v>
      </c>
      <c r="J66" t="s">
        <v>831</v>
      </c>
      <c r="K66" t="s">
        <v>831</v>
      </c>
      <c r="L66" t="s">
        <v>831</v>
      </c>
      <c r="M66" t="s">
        <v>832</v>
      </c>
      <c r="N66" t="s">
        <v>831</v>
      </c>
      <c r="O66" t="s">
        <v>831</v>
      </c>
      <c r="P66" t="s">
        <v>831</v>
      </c>
      <c r="Q66" t="s">
        <v>831</v>
      </c>
      <c r="R66" t="s">
        <v>831</v>
      </c>
      <c r="S66" t="s">
        <v>831</v>
      </c>
      <c r="T66" t="s">
        <v>831</v>
      </c>
      <c r="U66" t="s">
        <v>831</v>
      </c>
      <c r="V66" t="s">
        <v>832</v>
      </c>
      <c r="W66" t="s">
        <v>831</v>
      </c>
      <c r="X66" t="s">
        <v>831</v>
      </c>
      <c r="Y66" s="258">
        <v>62454.7</v>
      </c>
    </row>
    <row r="67" spans="2:25" x14ac:dyDescent="0.25">
      <c r="B67" s="395" t="s">
        <v>350</v>
      </c>
      <c r="C67" t="s">
        <v>402</v>
      </c>
      <c r="D67" t="s">
        <v>612</v>
      </c>
      <c r="E67" t="s">
        <v>613</v>
      </c>
      <c r="F67" t="s">
        <v>828</v>
      </c>
      <c r="G67" t="s">
        <v>831</v>
      </c>
      <c r="H67" t="s">
        <v>831</v>
      </c>
      <c r="I67" t="s">
        <v>831</v>
      </c>
      <c r="J67" t="s">
        <v>831</v>
      </c>
      <c r="K67" t="s">
        <v>831</v>
      </c>
      <c r="L67" t="s">
        <v>831</v>
      </c>
      <c r="M67" t="s">
        <v>832</v>
      </c>
      <c r="N67" t="s">
        <v>831</v>
      </c>
      <c r="O67" t="s">
        <v>831</v>
      </c>
      <c r="P67" t="s">
        <v>831</v>
      </c>
      <c r="Q67" t="s">
        <v>831</v>
      </c>
      <c r="R67" t="s">
        <v>831</v>
      </c>
      <c r="S67" t="s">
        <v>831</v>
      </c>
      <c r="T67" t="s">
        <v>831</v>
      </c>
      <c r="U67" t="s">
        <v>831</v>
      </c>
      <c r="V67" t="s">
        <v>832</v>
      </c>
      <c r="W67" t="s">
        <v>831</v>
      </c>
      <c r="X67" t="s">
        <v>831</v>
      </c>
      <c r="Y67" s="258">
        <v>71729.06</v>
      </c>
    </row>
    <row r="68" spans="2:25" x14ac:dyDescent="0.25">
      <c r="B68" s="395" t="s">
        <v>350</v>
      </c>
      <c r="C68" t="s">
        <v>403</v>
      </c>
      <c r="D68" t="s">
        <v>614</v>
      </c>
      <c r="E68" t="s">
        <v>615</v>
      </c>
      <c r="F68" t="s">
        <v>828</v>
      </c>
      <c r="G68" t="s">
        <v>831</v>
      </c>
      <c r="H68" t="s">
        <v>831</v>
      </c>
      <c r="I68" t="s">
        <v>831</v>
      </c>
      <c r="J68" t="s">
        <v>831</v>
      </c>
      <c r="K68" t="s">
        <v>831</v>
      </c>
      <c r="L68" t="s">
        <v>831</v>
      </c>
      <c r="M68" t="s">
        <v>832</v>
      </c>
      <c r="N68" t="s">
        <v>831</v>
      </c>
      <c r="O68" t="s">
        <v>831</v>
      </c>
      <c r="P68" t="s">
        <v>831</v>
      </c>
      <c r="Q68" t="s">
        <v>831</v>
      </c>
      <c r="R68" t="s">
        <v>831</v>
      </c>
      <c r="S68" t="s">
        <v>831</v>
      </c>
      <c r="T68" t="s">
        <v>831</v>
      </c>
      <c r="U68" t="s">
        <v>831</v>
      </c>
      <c r="V68" t="s">
        <v>832</v>
      </c>
      <c r="W68" t="s">
        <v>831</v>
      </c>
      <c r="X68" t="s">
        <v>831</v>
      </c>
      <c r="Y68" s="258">
        <v>43902.2</v>
      </c>
    </row>
    <row r="69" spans="2:25" x14ac:dyDescent="0.25">
      <c r="B69" s="395" t="s">
        <v>350</v>
      </c>
      <c r="C69" t="s">
        <v>404</v>
      </c>
      <c r="D69" t="s">
        <v>616</v>
      </c>
      <c r="E69" t="s">
        <v>617</v>
      </c>
      <c r="F69" t="s">
        <v>828</v>
      </c>
      <c r="G69" t="s">
        <v>831</v>
      </c>
      <c r="H69" t="s">
        <v>831</v>
      </c>
      <c r="I69" t="s">
        <v>831</v>
      </c>
      <c r="J69" t="s">
        <v>831</v>
      </c>
      <c r="K69" t="s">
        <v>831</v>
      </c>
      <c r="L69" t="s">
        <v>831</v>
      </c>
      <c r="M69" t="s">
        <v>832</v>
      </c>
      <c r="N69" t="s">
        <v>831</v>
      </c>
      <c r="O69" t="s">
        <v>831</v>
      </c>
      <c r="P69" t="s">
        <v>831</v>
      </c>
      <c r="Q69" t="s">
        <v>831</v>
      </c>
      <c r="R69" t="s">
        <v>831</v>
      </c>
      <c r="S69" t="s">
        <v>831</v>
      </c>
      <c r="T69" t="s">
        <v>831</v>
      </c>
      <c r="U69" t="s">
        <v>831</v>
      </c>
      <c r="V69" t="s">
        <v>832</v>
      </c>
      <c r="W69" t="s">
        <v>831</v>
      </c>
      <c r="X69" t="s">
        <v>831</v>
      </c>
      <c r="Y69" s="258">
        <v>59159.71</v>
      </c>
    </row>
    <row r="70" spans="2:25" x14ac:dyDescent="0.25">
      <c r="B70" s="395" t="s">
        <v>350</v>
      </c>
      <c r="C70" t="s">
        <v>405</v>
      </c>
      <c r="D70" t="s">
        <v>618</v>
      </c>
      <c r="E70" t="s">
        <v>619</v>
      </c>
      <c r="F70" t="s">
        <v>828</v>
      </c>
      <c r="G70" t="s">
        <v>831</v>
      </c>
      <c r="H70" t="s">
        <v>831</v>
      </c>
      <c r="I70" t="s">
        <v>831</v>
      </c>
      <c r="J70" t="s">
        <v>831</v>
      </c>
      <c r="K70" t="s">
        <v>831</v>
      </c>
      <c r="L70" t="s">
        <v>831</v>
      </c>
      <c r="M70" t="s">
        <v>832</v>
      </c>
      <c r="N70" t="s">
        <v>831</v>
      </c>
      <c r="O70" t="s">
        <v>831</v>
      </c>
      <c r="P70" t="s">
        <v>831</v>
      </c>
      <c r="Q70" t="s">
        <v>831</v>
      </c>
      <c r="R70" t="s">
        <v>831</v>
      </c>
      <c r="S70" t="s">
        <v>831</v>
      </c>
      <c r="T70" t="s">
        <v>831</v>
      </c>
      <c r="U70" t="s">
        <v>831</v>
      </c>
      <c r="V70" t="s">
        <v>832</v>
      </c>
      <c r="W70" t="s">
        <v>831</v>
      </c>
      <c r="X70" t="s">
        <v>831</v>
      </c>
      <c r="Y70" s="258">
        <v>63463.96</v>
      </c>
    </row>
    <row r="71" spans="2:25" x14ac:dyDescent="0.25">
      <c r="B71" s="395" t="s">
        <v>350</v>
      </c>
      <c r="C71" t="s">
        <v>406</v>
      </c>
      <c r="D71" t="s">
        <v>620</v>
      </c>
      <c r="E71" t="s">
        <v>621</v>
      </c>
      <c r="F71" t="s">
        <v>828</v>
      </c>
      <c r="G71" t="s">
        <v>831</v>
      </c>
      <c r="H71" t="s">
        <v>831</v>
      </c>
      <c r="I71" t="s">
        <v>831</v>
      </c>
      <c r="J71" t="s">
        <v>831</v>
      </c>
      <c r="K71" t="s">
        <v>831</v>
      </c>
      <c r="L71" t="s">
        <v>831</v>
      </c>
      <c r="M71" t="s">
        <v>832</v>
      </c>
      <c r="N71" t="s">
        <v>831</v>
      </c>
      <c r="O71" t="s">
        <v>831</v>
      </c>
      <c r="P71" t="s">
        <v>831</v>
      </c>
      <c r="Q71" t="s">
        <v>831</v>
      </c>
      <c r="R71" t="s">
        <v>831</v>
      </c>
      <c r="S71" t="s">
        <v>831</v>
      </c>
      <c r="T71" t="s">
        <v>831</v>
      </c>
      <c r="U71" t="s">
        <v>831</v>
      </c>
      <c r="V71" t="s">
        <v>832</v>
      </c>
      <c r="W71" t="s">
        <v>831</v>
      </c>
      <c r="X71" t="s">
        <v>831</v>
      </c>
      <c r="Y71" s="258">
        <v>11392.64</v>
      </c>
    </row>
    <row r="72" spans="2:25" x14ac:dyDescent="0.25">
      <c r="B72" s="395" t="s">
        <v>350</v>
      </c>
      <c r="C72" t="s">
        <v>407</v>
      </c>
      <c r="D72" t="s">
        <v>622</v>
      </c>
      <c r="E72" t="s">
        <v>623</v>
      </c>
      <c r="F72" t="s">
        <v>828</v>
      </c>
      <c r="G72" t="s">
        <v>831</v>
      </c>
      <c r="H72" t="s">
        <v>831</v>
      </c>
      <c r="I72" t="s">
        <v>831</v>
      </c>
      <c r="J72" t="s">
        <v>831</v>
      </c>
      <c r="K72" t="s">
        <v>831</v>
      </c>
      <c r="L72" t="s">
        <v>831</v>
      </c>
      <c r="M72" t="s">
        <v>832</v>
      </c>
      <c r="N72" t="s">
        <v>831</v>
      </c>
      <c r="O72" t="s">
        <v>831</v>
      </c>
      <c r="P72" t="s">
        <v>831</v>
      </c>
      <c r="Q72" t="s">
        <v>831</v>
      </c>
      <c r="R72" t="s">
        <v>831</v>
      </c>
      <c r="S72" t="s">
        <v>831</v>
      </c>
      <c r="T72" t="s">
        <v>831</v>
      </c>
      <c r="U72" t="s">
        <v>831</v>
      </c>
      <c r="V72" t="s">
        <v>832</v>
      </c>
      <c r="W72" t="s">
        <v>831</v>
      </c>
      <c r="X72" t="s">
        <v>831</v>
      </c>
      <c r="Y72" s="258">
        <v>58639.8</v>
      </c>
    </row>
    <row r="73" spans="2:25" x14ac:dyDescent="0.25">
      <c r="B73" s="395" t="s">
        <v>350</v>
      </c>
      <c r="C73" t="s">
        <v>408</v>
      </c>
      <c r="D73" t="s">
        <v>624</v>
      </c>
      <c r="E73" t="s">
        <v>625</v>
      </c>
      <c r="F73" t="s">
        <v>828</v>
      </c>
      <c r="G73" t="s">
        <v>831</v>
      </c>
      <c r="H73" t="s">
        <v>831</v>
      </c>
      <c r="I73" t="s">
        <v>831</v>
      </c>
      <c r="J73" t="s">
        <v>831</v>
      </c>
      <c r="K73" t="s">
        <v>831</v>
      </c>
      <c r="L73" t="s">
        <v>831</v>
      </c>
      <c r="M73" t="s">
        <v>832</v>
      </c>
      <c r="N73" t="s">
        <v>831</v>
      </c>
      <c r="O73" t="s">
        <v>831</v>
      </c>
      <c r="P73" t="s">
        <v>831</v>
      </c>
      <c r="Q73" t="s">
        <v>831</v>
      </c>
      <c r="R73" t="s">
        <v>831</v>
      </c>
      <c r="S73" t="s">
        <v>831</v>
      </c>
      <c r="T73" t="s">
        <v>831</v>
      </c>
      <c r="U73" t="s">
        <v>831</v>
      </c>
      <c r="V73" t="s">
        <v>832</v>
      </c>
      <c r="W73" t="s">
        <v>831</v>
      </c>
      <c r="X73" t="s">
        <v>831</v>
      </c>
      <c r="Y73" s="258">
        <v>44584.69</v>
      </c>
    </row>
    <row r="74" spans="2:25" x14ac:dyDescent="0.25">
      <c r="B74" s="395" t="s">
        <v>350</v>
      </c>
      <c r="C74" t="s">
        <v>409</v>
      </c>
      <c r="D74" t="s">
        <v>626</v>
      </c>
      <c r="E74" t="s">
        <v>627</v>
      </c>
      <c r="F74" t="s">
        <v>828</v>
      </c>
      <c r="G74" t="s">
        <v>831</v>
      </c>
      <c r="H74" t="s">
        <v>831</v>
      </c>
      <c r="I74" t="s">
        <v>831</v>
      </c>
      <c r="J74" t="s">
        <v>831</v>
      </c>
      <c r="K74" t="s">
        <v>831</v>
      </c>
      <c r="L74" t="s">
        <v>831</v>
      </c>
      <c r="M74" t="s">
        <v>832</v>
      </c>
      <c r="N74" t="s">
        <v>831</v>
      </c>
      <c r="O74" t="s">
        <v>831</v>
      </c>
      <c r="P74" t="s">
        <v>831</v>
      </c>
      <c r="Q74" t="s">
        <v>831</v>
      </c>
      <c r="R74" t="s">
        <v>831</v>
      </c>
      <c r="S74" t="s">
        <v>831</v>
      </c>
      <c r="T74" t="s">
        <v>831</v>
      </c>
      <c r="U74" t="s">
        <v>831</v>
      </c>
      <c r="V74" t="s">
        <v>832</v>
      </c>
      <c r="W74" t="s">
        <v>831</v>
      </c>
      <c r="X74" t="s">
        <v>831</v>
      </c>
      <c r="Y74" s="258">
        <v>58313.65</v>
      </c>
    </row>
    <row r="75" spans="2:25" x14ac:dyDescent="0.25">
      <c r="B75" s="395" t="s">
        <v>350</v>
      </c>
      <c r="C75" t="s">
        <v>410</v>
      </c>
      <c r="D75" t="s">
        <v>628</v>
      </c>
      <c r="E75" t="s">
        <v>629</v>
      </c>
      <c r="F75" t="s">
        <v>828</v>
      </c>
      <c r="G75" t="s">
        <v>831</v>
      </c>
      <c r="H75" t="s">
        <v>831</v>
      </c>
      <c r="I75" t="s">
        <v>831</v>
      </c>
      <c r="J75" t="s">
        <v>831</v>
      </c>
      <c r="K75" t="s">
        <v>831</v>
      </c>
      <c r="L75" t="s">
        <v>831</v>
      </c>
      <c r="M75" t="s">
        <v>832</v>
      </c>
      <c r="N75" t="s">
        <v>831</v>
      </c>
      <c r="O75" t="s">
        <v>831</v>
      </c>
      <c r="P75" t="s">
        <v>831</v>
      </c>
      <c r="Q75" t="s">
        <v>831</v>
      </c>
      <c r="R75" t="s">
        <v>831</v>
      </c>
      <c r="S75" t="s">
        <v>831</v>
      </c>
      <c r="T75" t="s">
        <v>831</v>
      </c>
      <c r="U75" t="s">
        <v>831</v>
      </c>
      <c r="V75" t="s">
        <v>832</v>
      </c>
      <c r="W75" t="s">
        <v>831</v>
      </c>
      <c r="X75" t="s">
        <v>831</v>
      </c>
      <c r="Y75" s="258">
        <v>65299.61</v>
      </c>
    </row>
    <row r="76" spans="2:25" x14ac:dyDescent="0.25">
      <c r="B76" s="395" t="s">
        <v>350</v>
      </c>
      <c r="C76" t="s">
        <v>411</v>
      </c>
      <c r="D76" t="s">
        <v>630</v>
      </c>
      <c r="E76" t="s">
        <v>631</v>
      </c>
      <c r="F76" t="s">
        <v>828</v>
      </c>
      <c r="G76" t="s">
        <v>831</v>
      </c>
      <c r="H76" t="s">
        <v>831</v>
      </c>
      <c r="I76" t="s">
        <v>831</v>
      </c>
      <c r="J76" t="s">
        <v>831</v>
      </c>
      <c r="K76" t="s">
        <v>831</v>
      </c>
      <c r="L76" t="s">
        <v>831</v>
      </c>
      <c r="M76" t="s">
        <v>832</v>
      </c>
      <c r="N76" t="s">
        <v>831</v>
      </c>
      <c r="O76" t="s">
        <v>831</v>
      </c>
      <c r="P76" t="s">
        <v>831</v>
      </c>
      <c r="Q76" t="s">
        <v>831</v>
      </c>
      <c r="R76" t="s">
        <v>831</v>
      </c>
      <c r="S76" t="s">
        <v>831</v>
      </c>
      <c r="T76" t="s">
        <v>831</v>
      </c>
      <c r="U76" t="s">
        <v>831</v>
      </c>
      <c r="V76" t="s">
        <v>832</v>
      </c>
      <c r="W76" t="s">
        <v>831</v>
      </c>
      <c r="X76" t="s">
        <v>831</v>
      </c>
      <c r="Y76" s="258">
        <v>89267.99</v>
      </c>
    </row>
    <row r="77" spans="2:25" x14ac:dyDescent="0.25">
      <c r="B77" s="395" t="s">
        <v>350</v>
      </c>
      <c r="C77" t="s">
        <v>412</v>
      </c>
      <c r="D77" t="s">
        <v>632</v>
      </c>
      <c r="E77" t="s">
        <v>633</v>
      </c>
      <c r="F77" t="s">
        <v>828</v>
      </c>
      <c r="G77" t="s">
        <v>831</v>
      </c>
      <c r="H77" t="s">
        <v>831</v>
      </c>
      <c r="I77" t="s">
        <v>831</v>
      </c>
      <c r="J77" t="s">
        <v>831</v>
      </c>
      <c r="K77" t="s">
        <v>831</v>
      </c>
      <c r="L77" t="s">
        <v>831</v>
      </c>
      <c r="M77" t="s">
        <v>832</v>
      </c>
      <c r="N77" t="s">
        <v>831</v>
      </c>
      <c r="O77" t="s">
        <v>831</v>
      </c>
      <c r="P77" t="s">
        <v>831</v>
      </c>
      <c r="Q77" t="s">
        <v>831</v>
      </c>
      <c r="R77" t="s">
        <v>831</v>
      </c>
      <c r="S77" t="s">
        <v>831</v>
      </c>
      <c r="T77" t="s">
        <v>831</v>
      </c>
      <c r="U77" t="s">
        <v>831</v>
      </c>
      <c r="V77" t="s">
        <v>832</v>
      </c>
      <c r="W77" t="s">
        <v>831</v>
      </c>
      <c r="X77" t="s">
        <v>831</v>
      </c>
      <c r="Y77" s="258">
        <v>70339.14</v>
      </c>
    </row>
    <row r="78" spans="2:25" x14ac:dyDescent="0.25">
      <c r="B78" s="395" t="s">
        <v>350</v>
      </c>
      <c r="C78" t="s">
        <v>413</v>
      </c>
      <c r="D78" t="s">
        <v>634</v>
      </c>
      <c r="E78" t="s">
        <v>635</v>
      </c>
      <c r="F78" t="s">
        <v>828</v>
      </c>
      <c r="G78" t="s">
        <v>831</v>
      </c>
      <c r="H78" t="s">
        <v>831</v>
      </c>
      <c r="I78" t="s">
        <v>831</v>
      </c>
      <c r="J78" t="s">
        <v>831</v>
      </c>
      <c r="K78" t="s">
        <v>831</v>
      </c>
      <c r="L78" t="s">
        <v>831</v>
      </c>
      <c r="M78" t="s">
        <v>832</v>
      </c>
      <c r="N78" t="s">
        <v>831</v>
      </c>
      <c r="O78" t="s">
        <v>831</v>
      </c>
      <c r="P78" t="s">
        <v>831</v>
      </c>
      <c r="Q78" t="s">
        <v>831</v>
      </c>
      <c r="R78" t="s">
        <v>831</v>
      </c>
      <c r="S78" t="s">
        <v>831</v>
      </c>
      <c r="T78" t="s">
        <v>831</v>
      </c>
      <c r="U78" t="s">
        <v>831</v>
      </c>
      <c r="V78" t="s">
        <v>832</v>
      </c>
      <c r="W78" t="s">
        <v>831</v>
      </c>
      <c r="X78" t="s">
        <v>831</v>
      </c>
      <c r="Y78" s="258">
        <v>12832.37</v>
      </c>
    </row>
    <row r="79" spans="2:25" x14ac:dyDescent="0.25">
      <c r="B79" s="395" t="s">
        <v>350</v>
      </c>
      <c r="C79" t="s">
        <v>414</v>
      </c>
      <c r="D79" t="s">
        <v>636</v>
      </c>
      <c r="E79" t="s">
        <v>637</v>
      </c>
      <c r="F79" t="s">
        <v>828</v>
      </c>
      <c r="G79" t="s">
        <v>831</v>
      </c>
      <c r="H79" t="s">
        <v>831</v>
      </c>
      <c r="I79" t="s">
        <v>831</v>
      </c>
      <c r="J79" t="s">
        <v>831</v>
      </c>
      <c r="K79" t="s">
        <v>831</v>
      </c>
      <c r="L79" t="s">
        <v>831</v>
      </c>
      <c r="M79" t="s">
        <v>832</v>
      </c>
      <c r="N79" t="s">
        <v>831</v>
      </c>
      <c r="O79" t="s">
        <v>831</v>
      </c>
      <c r="P79" t="s">
        <v>831</v>
      </c>
      <c r="Q79" t="s">
        <v>831</v>
      </c>
      <c r="R79" t="s">
        <v>831</v>
      </c>
      <c r="S79" t="s">
        <v>831</v>
      </c>
      <c r="T79" t="s">
        <v>831</v>
      </c>
      <c r="U79" t="s">
        <v>831</v>
      </c>
      <c r="V79" t="s">
        <v>832</v>
      </c>
      <c r="W79" t="s">
        <v>831</v>
      </c>
      <c r="X79" t="s">
        <v>831</v>
      </c>
      <c r="Y79" s="258">
        <v>35219.51</v>
      </c>
    </row>
    <row r="80" spans="2:25" x14ac:dyDescent="0.25">
      <c r="B80" s="395" t="s">
        <v>350</v>
      </c>
      <c r="C80" t="s">
        <v>415</v>
      </c>
      <c r="D80" t="s">
        <v>638</v>
      </c>
      <c r="E80" t="s">
        <v>639</v>
      </c>
      <c r="F80" t="s">
        <v>828</v>
      </c>
      <c r="G80" t="s">
        <v>831</v>
      </c>
      <c r="H80" t="s">
        <v>831</v>
      </c>
      <c r="I80" t="s">
        <v>831</v>
      </c>
      <c r="J80" t="s">
        <v>831</v>
      </c>
      <c r="K80" t="s">
        <v>831</v>
      </c>
      <c r="L80" t="s">
        <v>831</v>
      </c>
      <c r="M80" t="s">
        <v>832</v>
      </c>
      <c r="N80" t="s">
        <v>831</v>
      </c>
      <c r="O80" t="s">
        <v>831</v>
      </c>
      <c r="P80" t="s">
        <v>831</v>
      </c>
      <c r="Q80" t="s">
        <v>831</v>
      </c>
      <c r="R80" t="s">
        <v>831</v>
      </c>
      <c r="S80" t="s">
        <v>831</v>
      </c>
      <c r="T80" t="s">
        <v>831</v>
      </c>
      <c r="U80" t="s">
        <v>831</v>
      </c>
      <c r="V80" t="s">
        <v>832</v>
      </c>
      <c r="W80" t="s">
        <v>831</v>
      </c>
      <c r="X80" t="s">
        <v>831</v>
      </c>
      <c r="Y80" s="258">
        <v>27877.1</v>
      </c>
    </row>
    <row r="81" spans="2:25" x14ac:dyDescent="0.25">
      <c r="B81" s="395" t="s">
        <v>350</v>
      </c>
      <c r="C81" t="s">
        <v>416</v>
      </c>
      <c r="D81" t="s">
        <v>640</v>
      </c>
      <c r="E81" t="s">
        <v>641</v>
      </c>
      <c r="F81" t="s">
        <v>828</v>
      </c>
      <c r="G81" t="s">
        <v>831</v>
      </c>
      <c r="H81" t="s">
        <v>831</v>
      </c>
      <c r="I81" t="s">
        <v>831</v>
      </c>
      <c r="J81" t="s">
        <v>831</v>
      </c>
      <c r="K81" t="s">
        <v>831</v>
      </c>
      <c r="L81" t="s">
        <v>831</v>
      </c>
      <c r="M81" t="s">
        <v>832</v>
      </c>
      <c r="N81" t="s">
        <v>831</v>
      </c>
      <c r="O81" t="s">
        <v>831</v>
      </c>
      <c r="P81" t="s">
        <v>831</v>
      </c>
      <c r="Q81" t="s">
        <v>831</v>
      </c>
      <c r="R81" t="s">
        <v>831</v>
      </c>
      <c r="S81" t="s">
        <v>831</v>
      </c>
      <c r="T81" t="s">
        <v>831</v>
      </c>
      <c r="U81" t="s">
        <v>831</v>
      </c>
      <c r="V81" t="s">
        <v>832</v>
      </c>
      <c r="W81" t="s">
        <v>831</v>
      </c>
      <c r="X81" t="s">
        <v>831</v>
      </c>
      <c r="Y81" s="258">
        <v>29057.18</v>
      </c>
    </row>
    <row r="82" spans="2:25" x14ac:dyDescent="0.25">
      <c r="B82" s="395" t="s">
        <v>350</v>
      </c>
      <c r="C82" t="s">
        <v>417</v>
      </c>
      <c r="D82" t="s">
        <v>642</v>
      </c>
      <c r="E82" t="s">
        <v>643</v>
      </c>
      <c r="F82" t="s">
        <v>828</v>
      </c>
      <c r="G82" t="s">
        <v>831</v>
      </c>
      <c r="H82" t="s">
        <v>831</v>
      </c>
      <c r="I82" t="s">
        <v>831</v>
      </c>
      <c r="J82" t="s">
        <v>831</v>
      </c>
      <c r="K82" t="s">
        <v>831</v>
      </c>
      <c r="L82" t="s">
        <v>831</v>
      </c>
      <c r="M82" t="s">
        <v>832</v>
      </c>
      <c r="N82" t="s">
        <v>831</v>
      </c>
      <c r="O82" t="s">
        <v>831</v>
      </c>
      <c r="P82" t="s">
        <v>831</v>
      </c>
      <c r="Q82" t="s">
        <v>831</v>
      </c>
      <c r="R82" t="s">
        <v>831</v>
      </c>
      <c r="S82" t="s">
        <v>831</v>
      </c>
      <c r="T82" t="s">
        <v>831</v>
      </c>
      <c r="U82" t="s">
        <v>831</v>
      </c>
      <c r="V82" t="s">
        <v>832</v>
      </c>
      <c r="W82" t="s">
        <v>831</v>
      </c>
      <c r="X82" t="s">
        <v>831</v>
      </c>
      <c r="Y82" s="258">
        <v>34308.42</v>
      </c>
    </row>
    <row r="83" spans="2:25" x14ac:dyDescent="0.25">
      <c r="B83" s="395" t="s">
        <v>350</v>
      </c>
      <c r="C83" t="s">
        <v>418</v>
      </c>
      <c r="D83" t="s">
        <v>644</v>
      </c>
      <c r="E83" t="s">
        <v>645</v>
      </c>
      <c r="F83" t="s">
        <v>829</v>
      </c>
      <c r="G83" t="s">
        <v>831</v>
      </c>
      <c r="H83" t="s">
        <v>831</v>
      </c>
      <c r="I83" t="s">
        <v>831</v>
      </c>
      <c r="J83" t="s">
        <v>831</v>
      </c>
      <c r="K83" t="s">
        <v>831</v>
      </c>
      <c r="L83" t="s">
        <v>831</v>
      </c>
      <c r="M83" t="s">
        <v>832</v>
      </c>
      <c r="N83" t="s">
        <v>831</v>
      </c>
      <c r="O83" t="s">
        <v>831</v>
      </c>
      <c r="P83" t="s">
        <v>831</v>
      </c>
      <c r="Q83" t="s">
        <v>831</v>
      </c>
      <c r="R83" t="s">
        <v>831</v>
      </c>
      <c r="S83" t="s">
        <v>831</v>
      </c>
      <c r="T83" t="s">
        <v>831</v>
      </c>
      <c r="U83" t="s">
        <v>831</v>
      </c>
      <c r="V83" t="s">
        <v>832</v>
      </c>
      <c r="W83" t="s">
        <v>831</v>
      </c>
      <c r="X83" t="s">
        <v>831</v>
      </c>
      <c r="Y83" s="258">
        <v>22054.81</v>
      </c>
    </row>
    <row r="84" spans="2:25" x14ac:dyDescent="0.25">
      <c r="B84" s="395" t="s">
        <v>350</v>
      </c>
      <c r="C84" t="s">
        <v>419</v>
      </c>
      <c r="D84" t="s">
        <v>646</v>
      </c>
      <c r="E84" t="s">
        <v>647</v>
      </c>
      <c r="F84" t="s">
        <v>829</v>
      </c>
      <c r="G84" t="s">
        <v>831</v>
      </c>
      <c r="H84" t="s">
        <v>831</v>
      </c>
      <c r="I84" t="s">
        <v>831</v>
      </c>
      <c r="J84" t="s">
        <v>831</v>
      </c>
      <c r="K84" t="s">
        <v>831</v>
      </c>
      <c r="L84" t="s">
        <v>831</v>
      </c>
      <c r="M84" t="s">
        <v>832</v>
      </c>
      <c r="N84" t="s">
        <v>831</v>
      </c>
      <c r="O84" t="s">
        <v>831</v>
      </c>
      <c r="P84" t="s">
        <v>831</v>
      </c>
      <c r="Q84" t="s">
        <v>831</v>
      </c>
      <c r="R84" t="s">
        <v>831</v>
      </c>
      <c r="S84" t="s">
        <v>831</v>
      </c>
      <c r="T84" t="s">
        <v>831</v>
      </c>
      <c r="U84" t="s">
        <v>831</v>
      </c>
      <c r="V84" t="s">
        <v>832</v>
      </c>
      <c r="W84" t="s">
        <v>831</v>
      </c>
      <c r="X84" t="s">
        <v>831</v>
      </c>
      <c r="Y84" s="258">
        <v>21295.01</v>
      </c>
    </row>
    <row r="85" spans="2:25" x14ac:dyDescent="0.25">
      <c r="B85" s="395" t="s">
        <v>350</v>
      </c>
      <c r="C85" t="s">
        <v>420</v>
      </c>
      <c r="D85" t="s">
        <v>648</v>
      </c>
      <c r="E85" t="s">
        <v>649</v>
      </c>
      <c r="F85" t="s">
        <v>829</v>
      </c>
      <c r="G85" t="s">
        <v>831</v>
      </c>
      <c r="H85" t="s">
        <v>831</v>
      </c>
      <c r="I85" t="s">
        <v>831</v>
      </c>
      <c r="J85" t="s">
        <v>831</v>
      </c>
      <c r="K85" t="s">
        <v>831</v>
      </c>
      <c r="L85" t="s">
        <v>831</v>
      </c>
      <c r="M85" t="s">
        <v>832</v>
      </c>
      <c r="N85" t="s">
        <v>831</v>
      </c>
      <c r="O85" t="s">
        <v>831</v>
      </c>
      <c r="P85" t="s">
        <v>831</v>
      </c>
      <c r="Q85" t="s">
        <v>831</v>
      </c>
      <c r="R85" t="s">
        <v>831</v>
      </c>
      <c r="S85" t="s">
        <v>831</v>
      </c>
      <c r="T85" t="s">
        <v>831</v>
      </c>
      <c r="U85" t="s">
        <v>831</v>
      </c>
      <c r="V85" t="s">
        <v>832</v>
      </c>
      <c r="W85" t="s">
        <v>831</v>
      </c>
      <c r="X85" t="s">
        <v>831</v>
      </c>
      <c r="Y85" s="258">
        <v>84463.82</v>
      </c>
    </row>
    <row r="86" spans="2:25" x14ac:dyDescent="0.25">
      <c r="B86" s="395" t="s">
        <v>350</v>
      </c>
      <c r="C86" t="s">
        <v>421</v>
      </c>
      <c r="D86" t="s">
        <v>650</v>
      </c>
      <c r="E86" t="s">
        <v>651</v>
      </c>
      <c r="F86" t="s">
        <v>829</v>
      </c>
      <c r="G86" t="s">
        <v>831</v>
      </c>
      <c r="H86" t="s">
        <v>831</v>
      </c>
      <c r="I86" t="s">
        <v>831</v>
      </c>
      <c r="J86" t="s">
        <v>831</v>
      </c>
      <c r="K86" t="s">
        <v>831</v>
      </c>
      <c r="L86" t="s">
        <v>831</v>
      </c>
      <c r="M86" t="s">
        <v>832</v>
      </c>
      <c r="N86" t="s">
        <v>831</v>
      </c>
      <c r="O86" t="s">
        <v>831</v>
      </c>
      <c r="P86" t="s">
        <v>831</v>
      </c>
      <c r="Q86" t="s">
        <v>831</v>
      </c>
      <c r="R86" t="s">
        <v>831</v>
      </c>
      <c r="S86" t="s">
        <v>831</v>
      </c>
      <c r="T86" t="s">
        <v>831</v>
      </c>
      <c r="U86" t="s">
        <v>831</v>
      </c>
      <c r="V86" t="s">
        <v>832</v>
      </c>
      <c r="W86" t="s">
        <v>831</v>
      </c>
      <c r="X86" t="s">
        <v>831</v>
      </c>
      <c r="Y86" s="258">
        <v>98490.03</v>
      </c>
    </row>
    <row r="87" spans="2:25" x14ac:dyDescent="0.25">
      <c r="B87" s="395" t="s">
        <v>350</v>
      </c>
      <c r="C87" t="s">
        <v>422</v>
      </c>
      <c r="D87" t="s">
        <v>652</v>
      </c>
      <c r="E87" t="s">
        <v>653</v>
      </c>
      <c r="F87" t="s">
        <v>829</v>
      </c>
      <c r="G87" t="s">
        <v>831</v>
      </c>
      <c r="H87" t="s">
        <v>831</v>
      </c>
      <c r="I87" t="s">
        <v>831</v>
      </c>
      <c r="J87" t="s">
        <v>831</v>
      </c>
      <c r="K87" t="s">
        <v>831</v>
      </c>
      <c r="L87" t="s">
        <v>831</v>
      </c>
      <c r="M87" t="s">
        <v>832</v>
      </c>
      <c r="N87" t="s">
        <v>831</v>
      </c>
      <c r="O87" t="s">
        <v>831</v>
      </c>
      <c r="P87" t="s">
        <v>831</v>
      </c>
      <c r="Q87" t="s">
        <v>831</v>
      </c>
      <c r="R87" t="s">
        <v>831</v>
      </c>
      <c r="S87" t="s">
        <v>831</v>
      </c>
      <c r="T87" t="s">
        <v>831</v>
      </c>
      <c r="U87" t="s">
        <v>831</v>
      </c>
      <c r="V87" t="s">
        <v>832</v>
      </c>
      <c r="W87" t="s">
        <v>831</v>
      </c>
      <c r="X87" t="s">
        <v>831</v>
      </c>
      <c r="Y87" s="258">
        <v>101185.27</v>
      </c>
    </row>
    <row r="88" spans="2:25" x14ac:dyDescent="0.25">
      <c r="B88" s="395" t="s">
        <v>350</v>
      </c>
      <c r="C88" t="s">
        <v>423</v>
      </c>
      <c r="D88" t="s">
        <v>654</v>
      </c>
      <c r="E88" t="s">
        <v>655</v>
      </c>
      <c r="F88" t="s">
        <v>829</v>
      </c>
      <c r="G88" t="s">
        <v>831</v>
      </c>
      <c r="H88" t="s">
        <v>831</v>
      </c>
      <c r="I88" t="s">
        <v>831</v>
      </c>
      <c r="J88" t="s">
        <v>831</v>
      </c>
      <c r="K88" t="s">
        <v>831</v>
      </c>
      <c r="L88" t="s">
        <v>831</v>
      </c>
      <c r="M88" t="s">
        <v>832</v>
      </c>
      <c r="N88" t="s">
        <v>831</v>
      </c>
      <c r="O88" t="s">
        <v>831</v>
      </c>
      <c r="P88" t="s">
        <v>831</v>
      </c>
      <c r="Q88" t="s">
        <v>831</v>
      </c>
      <c r="R88" t="s">
        <v>831</v>
      </c>
      <c r="S88" t="s">
        <v>831</v>
      </c>
      <c r="T88" t="s">
        <v>831</v>
      </c>
      <c r="U88" t="s">
        <v>831</v>
      </c>
      <c r="V88" t="s">
        <v>832</v>
      </c>
      <c r="W88" t="s">
        <v>831</v>
      </c>
      <c r="X88" t="s">
        <v>831</v>
      </c>
      <c r="Y88" s="258">
        <v>90733.91</v>
      </c>
    </row>
    <row r="89" spans="2:25" x14ac:dyDescent="0.25">
      <c r="B89" s="395" t="s">
        <v>350</v>
      </c>
      <c r="C89" t="s">
        <v>424</v>
      </c>
      <c r="D89" t="s">
        <v>656</v>
      </c>
      <c r="E89" t="s">
        <v>657</v>
      </c>
      <c r="F89" t="s">
        <v>829</v>
      </c>
      <c r="G89" t="s">
        <v>831</v>
      </c>
      <c r="H89" t="s">
        <v>831</v>
      </c>
      <c r="I89" t="s">
        <v>831</v>
      </c>
      <c r="J89" t="s">
        <v>831</v>
      </c>
      <c r="K89" t="s">
        <v>831</v>
      </c>
      <c r="L89" t="s">
        <v>831</v>
      </c>
      <c r="M89" t="s">
        <v>832</v>
      </c>
      <c r="N89" t="s">
        <v>831</v>
      </c>
      <c r="O89" t="s">
        <v>831</v>
      </c>
      <c r="P89" t="s">
        <v>831</v>
      </c>
      <c r="Q89" t="s">
        <v>831</v>
      </c>
      <c r="R89" t="s">
        <v>831</v>
      </c>
      <c r="S89" t="s">
        <v>831</v>
      </c>
      <c r="T89" t="s">
        <v>831</v>
      </c>
      <c r="U89" t="s">
        <v>831</v>
      </c>
      <c r="V89" t="s">
        <v>832</v>
      </c>
      <c r="W89" t="s">
        <v>831</v>
      </c>
      <c r="X89" t="s">
        <v>831</v>
      </c>
      <c r="Y89" s="258">
        <v>79774.09</v>
      </c>
    </row>
    <row r="90" spans="2:25" x14ac:dyDescent="0.25">
      <c r="B90" s="395" t="s">
        <v>350</v>
      </c>
      <c r="C90" t="s">
        <v>425</v>
      </c>
      <c r="D90" t="s">
        <v>658</v>
      </c>
      <c r="E90" t="s">
        <v>659</v>
      </c>
      <c r="F90" t="s">
        <v>829</v>
      </c>
      <c r="G90" t="s">
        <v>831</v>
      </c>
      <c r="H90" t="s">
        <v>831</v>
      </c>
      <c r="I90" t="s">
        <v>831</v>
      </c>
      <c r="J90" t="s">
        <v>831</v>
      </c>
      <c r="K90" t="s">
        <v>831</v>
      </c>
      <c r="L90" t="s">
        <v>831</v>
      </c>
      <c r="M90" t="s">
        <v>832</v>
      </c>
      <c r="N90" t="s">
        <v>831</v>
      </c>
      <c r="O90" t="s">
        <v>831</v>
      </c>
      <c r="P90" t="s">
        <v>831</v>
      </c>
      <c r="Q90" t="s">
        <v>831</v>
      </c>
      <c r="R90" t="s">
        <v>831</v>
      </c>
      <c r="S90" t="s">
        <v>831</v>
      </c>
      <c r="T90" t="s">
        <v>831</v>
      </c>
      <c r="U90" t="s">
        <v>831</v>
      </c>
      <c r="V90" t="s">
        <v>832</v>
      </c>
      <c r="W90" t="s">
        <v>831</v>
      </c>
      <c r="X90" t="s">
        <v>831</v>
      </c>
      <c r="Y90" s="258">
        <v>112071.99</v>
      </c>
    </row>
    <row r="91" spans="2:25" x14ac:dyDescent="0.25">
      <c r="B91" s="395" t="s">
        <v>350</v>
      </c>
      <c r="C91" t="s">
        <v>426</v>
      </c>
      <c r="D91" t="s">
        <v>660</v>
      </c>
      <c r="E91" t="s">
        <v>661</v>
      </c>
      <c r="F91" t="s">
        <v>829</v>
      </c>
      <c r="G91" t="s">
        <v>831</v>
      </c>
      <c r="H91" t="s">
        <v>831</v>
      </c>
      <c r="I91" t="s">
        <v>831</v>
      </c>
      <c r="J91" t="s">
        <v>831</v>
      </c>
      <c r="K91" t="s">
        <v>831</v>
      </c>
      <c r="L91" t="s">
        <v>831</v>
      </c>
      <c r="M91" t="s">
        <v>832</v>
      </c>
      <c r="N91" t="s">
        <v>831</v>
      </c>
      <c r="O91" t="s">
        <v>831</v>
      </c>
      <c r="P91" t="s">
        <v>831</v>
      </c>
      <c r="Q91" t="s">
        <v>831</v>
      </c>
      <c r="R91" t="s">
        <v>831</v>
      </c>
      <c r="S91" t="s">
        <v>831</v>
      </c>
      <c r="T91" t="s">
        <v>831</v>
      </c>
      <c r="U91" t="s">
        <v>831</v>
      </c>
      <c r="V91" t="s">
        <v>832</v>
      </c>
      <c r="W91" t="s">
        <v>831</v>
      </c>
      <c r="X91" t="s">
        <v>831</v>
      </c>
      <c r="Y91" s="258">
        <v>61131.360000000001</v>
      </c>
    </row>
    <row r="92" spans="2:25" x14ac:dyDescent="0.25">
      <c r="B92" s="395" t="s">
        <v>350</v>
      </c>
      <c r="C92" t="s">
        <v>427</v>
      </c>
      <c r="D92" t="s">
        <v>662</v>
      </c>
      <c r="E92" t="s">
        <v>663</v>
      </c>
      <c r="F92" t="s">
        <v>829</v>
      </c>
      <c r="G92" t="s">
        <v>831</v>
      </c>
      <c r="H92" t="s">
        <v>831</v>
      </c>
      <c r="I92" t="s">
        <v>831</v>
      </c>
      <c r="J92" t="s">
        <v>831</v>
      </c>
      <c r="K92" t="s">
        <v>831</v>
      </c>
      <c r="L92" t="s">
        <v>831</v>
      </c>
      <c r="M92" t="s">
        <v>832</v>
      </c>
      <c r="N92" t="s">
        <v>831</v>
      </c>
      <c r="O92" t="s">
        <v>831</v>
      </c>
      <c r="P92" t="s">
        <v>831</v>
      </c>
      <c r="Q92" t="s">
        <v>831</v>
      </c>
      <c r="R92" t="s">
        <v>831</v>
      </c>
      <c r="S92" t="s">
        <v>831</v>
      </c>
      <c r="T92" t="s">
        <v>831</v>
      </c>
      <c r="U92" t="s">
        <v>831</v>
      </c>
      <c r="V92" t="s">
        <v>832</v>
      </c>
      <c r="W92" t="s">
        <v>831</v>
      </c>
      <c r="X92" t="s">
        <v>831</v>
      </c>
      <c r="Y92" s="258">
        <v>92922.07</v>
      </c>
    </row>
    <row r="93" spans="2:25" x14ac:dyDescent="0.25">
      <c r="B93" s="395" t="s">
        <v>350</v>
      </c>
      <c r="C93" t="s">
        <v>428</v>
      </c>
      <c r="D93" t="s">
        <v>664</v>
      </c>
      <c r="E93" t="s">
        <v>665</v>
      </c>
      <c r="F93" t="s">
        <v>829</v>
      </c>
      <c r="G93" t="s">
        <v>831</v>
      </c>
      <c r="H93" t="s">
        <v>831</v>
      </c>
      <c r="I93" t="s">
        <v>831</v>
      </c>
      <c r="J93" t="s">
        <v>831</v>
      </c>
      <c r="K93" t="s">
        <v>831</v>
      </c>
      <c r="L93" t="s">
        <v>831</v>
      </c>
      <c r="M93" t="s">
        <v>832</v>
      </c>
      <c r="N93" t="s">
        <v>831</v>
      </c>
      <c r="O93" t="s">
        <v>831</v>
      </c>
      <c r="P93" t="s">
        <v>831</v>
      </c>
      <c r="Q93" t="s">
        <v>831</v>
      </c>
      <c r="R93" t="s">
        <v>831</v>
      </c>
      <c r="S93" t="s">
        <v>831</v>
      </c>
      <c r="T93" t="s">
        <v>831</v>
      </c>
      <c r="U93" t="s">
        <v>831</v>
      </c>
      <c r="V93" t="s">
        <v>832</v>
      </c>
      <c r="W93" t="s">
        <v>831</v>
      </c>
      <c r="X93" t="s">
        <v>831</v>
      </c>
      <c r="Y93" s="258">
        <v>107905.81</v>
      </c>
    </row>
    <row r="94" spans="2:25" x14ac:dyDescent="0.25">
      <c r="B94" s="395" t="s">
        <v>350</v>
      </c>
      <c r="C94" t="s">
        <v>429</v>
      </c>
      <c r="D94" t="s">
        <v>666</v>
      </c>
      <c r="E94" t="s">
        <v>667</v>
      </c>
      <c r="F94" t="s">
        <v>829</v>
      </c>
      <c r="G94" t="s">
        <v>831</v>
      </c>
      <c r="H94" t="s">
        <v>831</v>
      </c>
      <c r="I94" t="s">
        <v>831</v>
      </c>
      <c r="J94" t="s">
        <v>831</v>
      </c>
      <c r="K94" t="s">
        <v>831</v>
      </c>
      <c r="L94" t="s">
        <v>831</v>
      </c>
      <c r="M94" t="s">
        <v>832</v>
      </c>
      <c r="N94" t="s">
        <v>831</v>
      </c>
      <c r="O94" t="s">
        <v>831</v>
      </c>
      <c r="P94" t="s">
        <v>831</v>
      </c>
      <c r="Q94" t="s">
        <v>831</v>
      </c>
      <c r="R94" t="s">
        <v>831</v>
      </c>
      <c r="S94" t="s">
        <v>831</v>
      </c>
      <c r="T94" t="s">
        <v>831</v>
      </c>
      <c r="U94" t="s">
        <v>831</v>
      </c>
      <c r="V94" t="s">
        <v>832</v>
      </c>
      <c r="W94" t="s">
        <v>831</v>
      </c>
      <c r="X94" t="s">
        <v>831</v>
      </c>
      <c r="Y94" s="258">
        <v>83221.66</v>
      </c>
    </row>
    <row r="95" spans="2:25" x14ac:dyDescent="0.25">
      <c r="B95" s="395" t="s">
        <v>350</v>
      </c>
      <c r="C95" t="s">
        <v>430</v>
      </c>
      <c r="D95" t="s">
        <v>668</v>
      </c>
      <c r="E95" t="s">
        <v>669</v>
      </c>
      <c r="F95" t="s">
        <v>829</v>
      </c>
      <c r="G95" t="s">
        <v>831</v>
      </c>
      <c r="H95" t="s">
        <v>831</v>
      </c>
      <c r="I95" t="s">
        <v>831</v>
      </c>
      <c r="J95" t="s">
        <v>831</v>
      </c>
      <c r="K95" t="s">
        <v>831</v>
      </c>
      <c r="L95" t="s">
        <v>831</v>
      </c>
      <c r="M95" t="s">
        <v>832</v>
      </c>
      <c r="N95" t="s">
        <v>831</v>
      </c>
      <c r="O95" t="s">
        <v>831</v>
      </c>
      <c r="P95" t="s">
        <v>831</v>
      </c>
      <c r="Q95" t="s">
        <v>831</v>
      </c>
      <c r="R95" t="s">
        <v>831</v>
      </c>
      <c r="S95" t="s">
        <v>831</v>
      </c>
      <c r="T95" t="s">
        <v>831</v>
      </c>
      <c r="U95" t="s">
        <v>831</v>
      </c>
      <c r="V95" t="s">
        <v>832</v>
      </c>
      <c r="W95" t="s">
        <v>831</v>
      </c>
      <c r="X95" t="s">
        <v>831</v>
      </c>
      <c r="Y95" s="258">
        <v>85717.74</v>
      </c>
    </row>
    <row r="96" spans="2:25" x14ac:dyDescent="0.25">
      <c r="B96" s="395" t="s">
        <v>350</v>
      </c>
      <c r="C96" t="s">
        <v>431</v>
      </c>
      <c r="D96" t="s">
        <v>670</v>
      </c>
      <c r="E96" t="s">
        <v>671</v>
      </c>
      <c r="F96" t="s">
        <v>829</v>
      </c>
      <c r="G96" t="s">
        <v>831</v>
      </c>
      <c r="H96" t="s">
        <v>831</v>
      </c>
      <c r="I96" t="s">
        <v>831</v>
      </c>
      <c r="J96" t="s">
        <v>831</v>
      </c>
      <c r="K96" t="s">
        <v>831</v>
      </c>
      <c r="L96" t="s">
        <v>831</v>
      </c>
      <c r="M96" t="s">
        <v>832</v>
      </c>
      <c r="N96" t="s">
        <v>831</v>
      </c>
      <c r="O96" t="s">
        <v>831</v>
      </c>
      <c r="P96" t="s">
        <v>831</v>
      </c>
      <c r="Q96" t="s">
        <v>831</v>
      </c>
      <c r="R96" t="s">
        <v>831</v>
      </c>
      <c r="S96" t="s">
        <v>831</v>
      </c>
      <c r="T96" t="s">
        <v>831</v>
      </c>
      <c r="U96" t="s">
        <v>831</v>
      </c>
      <c r="V96" t="s">
        <v>832</v>
      </c>
      <c r="W96" t="s">
        <v>831</v>
      </c>
      <c r="X96" t="s">
        <v>831</v>
      </c>
      <c r="Y96" s="258">
        <v>66483.990000000005</v>
      </c>
    </row>
    <row r="97" spans="2:25" x14ac:dyDescent="0.25">
      <c r="B97" s="395" t="s">
        <v>350</v>
      </c>
      <c r="C97" t="s">
        <v>432</v>
      </c>
      <c r="D97" t="s">
        <v>672</v>
      </c>
      <c r="E97" t="s">
        <v>673</v>
      </c>
      <c r="F97" t="s">
        <v>829</v>
      </c>
      <c r="G97" t="s">
        <v>831</v>
      </c>
      <c r="H97" t="s">
        <v>831</v>
      </c>
      <c r="I97" t="s">
        <v>831</v>
      </c>
      <c r="J97" t="s">
        <v>831</v>
      </c>
      <c r="K97" t="s">
        <v>831</v>
      </c>
      <c r="L97" t="s">
        <v>831</v>
      </c>
      <c r="M97" t="s">
        <v>832</v>
      </c>
      <c r="N97" t="s">
        <v>831</v>
      </c>
      <c r="O97" t="s">
        <v>831</v>
      </c>
      <c r="P97" t="s">
        <v>831</v>
      </c>
      <c r="Q97" t="s">
        <v>831</v>
      </c>
      <c r="R97" t="s">
        <v>831</v>
      </c>
      <c r="S97" t="s">
        <v>831</v>
      </c>
      <c r="T97" t="s">
        <v>831</v>
      </c>
      <c r="U97" t="s">
        <v>831</v>
      </c>
      <c r="V97" t="s">
        <v>832</v>
      </c>
      <c r="W97" t="s">
        <v>831</v>
      </c>
      <c r="X97" t="s">
        <v>831</v>
      </c>
      <c r="Y97" s="258">
        <v>59434.19</v>
      </c>
    </row>
    <row r="98" spans="2:25" x14ac:dyDescent="0.25">
      <c r="B98" s="395" t="s">
        <v>350</v>
      </c>
      <c r="C98" t="s">
        <v>433</v>
      </c>
      <c r="D98" t="s">
        <v>674</v>
      </c>
      <c r="E98" t="s">
        <v>675</v>
      </c>
      <c r="F98" t="s">
        <v>829</v>
      </c>
      <c r="G98" t="s">
        <v>831</v>
      </c>
      <c r="H98" t="s">
        <v>831</v>
      </c>
      <c r="I98" t="s">
        <v>831</v>
      </c>
      <c r="J98" t="s">
        <v>831</v>
      </c>
      <c r="K98" t="s">
        <v>831</v>
      </c>
      <c r="L98" t="s">
        <v>831</v>
      </c>
      <c r="M98" t="s">
        <v>832</v>
      </c>
      <c r="N98" t="s">
        <v>831</v>
      </c>
      <c r="O98" t="s">
        <v>831</v>
      </c>
      <c r="P98" t="s">
        <v>831</v>
      </c>
      <c r="Q98" t="s">
        <v>831</v>
      </c>
      <c r="R98" t="s">
        <v>831</v>
      </c>
      <c r="S98" t="s">
        <v>831</v>
      </c>
      <c r="T98" t="s">
        <v>831</v>
      </c>
      <c r="U98" t="s">
        <v>831</v>
      </c>
      <c r="V98" t="s">
        <v>832</v>
      </c>
      <c r="W98" t="s">
        <v>831</v>
      </c>
      <c r="X98" t="s">
        <v>831</v>
      </c>
      <c r="Y98" s="258">
        <v>92214.32</v>
      </c>
    </row>
    <row r="99" spans="2:25" x14ac:dyDescent="0.25">
      <c r="B99" s="395" t="s">
        <v>350</v>
      </c>
      <c r="C99" t="s">
        <v>434</v>
      </c>
      <c r="D99" t="s">
        <v>676</v>
      </c>
      <c r="E99" t="s">
        <v>677</v>
      </c>
      <c r="F99" t="s">
        <v>829</v>
      </c>
      <c r="G99" t="s">
        <v>831</v>
      </c>
      <c r="H99" t="s">
        <v>831</v>
      </c>
      <c r="I99" t="s">
        <v>831</v>
      </c>
      <c r="J99" t="s">
        <v>831</v>
      </c>
      <c r="K99" t="s">
        <v>831</v>
      </c>
      <c r="L99" t="s">
        <v>831</v>
      </c>
      <c r="M99" t="s">
        <v>832</v>
      </c>
      <c r="N99" t="s">
        <v>831</v>
      </c>
      <c r="O99" t="s">
        <v>831</v>
      </c>
      <c r="P99" t="s">
        <v>831</v>
      </c>
      <c r="Q99" t="s">
        <v>831</v>
      </c>
      <c r="R99" t="s">
        <v>831</v>
      </c>
      <c r="S99" t="s">
        <v>831</v>
      </c>
      <c r="T99" t="s">
        <v>831</v>
      </c>
      <c r="U99" t="s">
        <v>831</v>
      </c>
      <c r="V99" t="s">
        <v>832</v>
      </c>
      <c r="W99" t="s">
        <v>831</v>
      </c>
      <c r="X99" t="s">
        <v>831</v>
      </c>
      <c r="Y99" s="258">
        <v>50031.03</v>
      </c>
    </row>
    <row r="100" spans="2:25" x14ac:dyDescent="0.25">
      <c r="B100" s="395" t="s">
        <v>350</v>
      </c>
      <c r="C100" t="s">
        <v>435</v>
      </c>
      <c r="D100" t="s">
        <v>678</v>
      </c>
      <c r="E100" t="s">
        <v>679</v>
      </c>
      <c r="F100" t="s">
        <v>829</v>
      </c>
      <c r="G100" t="s">
        <v>831</v>
      </c>
      <c r="H100" t="s">
        <v>831</v>
      </c>
      <c r="I100" t="s">
        <v>831</v>
      </c>
      <c r="J100" t="s">
        <v>831</v>
      </c>
      <c r="K100" t="s">
        <v>831</v>
      </c>
      <c r="L100" t="s">
        <v>831</v>
      </c>
      <c r="M100" t="s">
        <v>832</v>
      </c>
      <c r="N100" t="s">
        <v>831</v>
      </c>
      <c r="O100" t="s">
        <v>831</v>
      </c>
      <c r="P100" t="s">
        <v>831</v>
      </c>
      <c r="Q100" t="s">
        <v>831</v>
      </c>
      <c r="R100" t="s">
        <v>831</v>
      </c>
      <c r="S100" t="s">
        <v>831</v>
      </c>
      <c r="T100" t="s">
        <v>831</v>
      </c>
      <c r="U100" t="s">
        <v>831</v>
      </c>
      <c r="V100" t="s">
        <v>832</v>
      </c>
      <c r="W100" t="s">
        <v>831</v>
      </c>
      <c r="X100" t="s">
        <v>831</v>
      </c>
      <c r="Y100" s="258">
        <v>81400.5</v>
      </c>
    </row>
    <row r="101" spans="2:25" x14ac:dyDescent="0.25">
      <c r="B101" s="395" t="s">
        <v>350</v>
      </c>
      <c r="C101" t="s">
        <v>436</v>
      </c>
      <c r="D101" t="s">
        <v>680</v>
      </c>
      <c r="E101" t="s">
        <v>681</v>
      </c>
      <c r="F101" t="s">
        <v>829</v>
      </c>
      <c r="G101" t="s">
        <v>831</v>
      </c>
      <c r="H101" t="s">
        <v>831</v>
      </c>
      <c r="I101" t="s">
        <v>831</v>
      </c>
      <c r="J101" t="s">
        <v>831</v>
      </c>
      <c r="K101" t="s">
        <v>831</v>
      </c>
      <c r="L101" t="s">
        <v>831</v>
      </c>
      <c r="M101" t="s">
        <v>832</v>
      </c>
      <c r="N101" t="s">
        <v>831</v>
      </c>
      <c r="O101" t="s">
        <v>831</v>
      </c>
      <c r="P101" t="s">
        <v>831</v>
      </c>
      <c r="Q101" t="s">
        <v>831</v>
      </c>
      <c r="R101" t="s">
        <v>831</v>
      </c>
      <c r="S101" t="s">
        <v>831</v>
      </c>
      <c r="T101" t="s">
        <v>831</v>
      </c>
      <c r="U101" t="s">
        <v>831</v>
      </c>
      <c r="V101" t="s">
        <v>832</v>
      </c>
      <c r="W101" t="s">
        <v>831</v>
      </c>
      <c r="X101" t="s">
        <v>831</v>
      </c>
      <c r="Y101" s="258">
        <v>28454.97</v>
      </c>
    </row>
    <row r="102" spans="2:25" x14ac:dyDescent="0.25">
      <c r="B102" s="395" t="s">
        <v>350</v>
      </c>
      <c r="C102" t="s">
        <v>437</v>
      </c>
      <c r="D102" t="s">
        <v>682</v>
      </c>
      <c r="E102" t="s">
        <v>683</v>
      </c>
      <c r="F102" t="s">
        <v>829</v>
      </c>
      <c r="G102" t="s">
        <v>831</v>
      </c>
      <c r="H102" t="s">
        <v>831</v>
      </c>
      <c r="I102" t="s">
        <v>831</v>
      </c>
      <c r="J102" t="s">
        <v>831</v>
      </c>
      <c r="K102" t="s">
        <v>831</v>
      </c>
      <c r="L102" t="s">
        <v>831</v>
      </c>
      <c r="M102" t="s">
        <v>832</v>
      </c>
      <c r="N102" t="s">
        <v>831</v>
      </c>
      <c r="O102" t="s">
        <v>831</v>
      </c>
      <c r="P102" t="s">
        <v>831</v>
      </c>
      <c r="Q102" t="s">
        <v>831</v>
      </c>
      <c r="R102" t="s">
        <v>831</v>
      </c>
      <c r="S102" t="s">
        <v>831</v>
      </c>
      <c r="T102" t="s">
        <v>831</v>
      </c>
      <c r="U102" t="s">
        <v>831</v>
      </c>
      <c r="V102" t="s">
        <v>832</v>
      </c>
      <c r="W102" t="s">
        <v>831</v>
      </c>
      <c r="X102" t="s">
        <v>831</v>
      </c>
      <c r="Y102" s="258">
        <v>43185.55</v>
      </c>
    </row>
    <row r="103" spans="2:25" x14ac:dyDescent="0.25">
      <c r="B103" s="395" t="s">
        <v>350</v>
      </c>
      <c r="C103" t="s">
        <v>438</v>
      </c>
      <c r="D103" t="s">
        <v>684</v>
      </c>
      <c r="E103" t="s">
        <v>685</v>
      </c>
      <c r="F103" t="s">
        <v>829</v>
      </c>
      <c r="G103" t="s">
        <v>831</v>
      </c>
      <c r="H103" t="s">
        <v>831</v>
      </c>
      <c r="I103" t="s">
        <v>831</v>
      </c>
      <c r="J103" t="s">
        <v>831</v>
      </c>
      <c r="K103" t="s">
        <v>831</v>
      </c>
      <c r="L103" t="s">
        <v>831</v>
      </c>
      <c r="M103" t="s">
        <v>832</v>
      </c>
      <c r="N103" t="s">
        <v>831</v>
      </c>
      <c r="O103" t="s">
        <v>831</v>
      </c>
      <c r="P103" t="s">
        <v>831</v>
      </c>
      <c r="Q103" t="s">
        <v>831</v>
      </c>
      <c r="R103" t="s">
        <v>831</v>
      </c>
      <c r="S103" t="s">
        <v>831</v>
      </c>
      <c r="T103" t="s">
        <v>831</v>
      </c>
      <c r="U103" t="s">
        <v>831</v>
      </c>
      <c r="V103" t="s">
        <v>832</v>
      </c>
      <c r="W103" t="s">
        <v>831</v>
      </c>
      <c r="X103" t="s">
        <v>831</v>
      </c>
      <c r="Y103" s="258">
        <v>59358.720000000001</v>
      </c>
    </row>
    <row r="104" spans="2:25" x14ac:dyDescent="0.25">
      <c r="B104" s="395" t="s">
        <v>350</v>
      </c>
      <c r="C104" t="s">
        <v>439</v>
      </c>
      <c r="D104" t="s">
        <v>686</v>
      </c>
      <c r="E104" t="s">
        <v>687</v>
      </c>
      <c r="F104" t="s">
        <v>829</v>
      </c>
      <c r="G104" t="s">
        <v>831</v>
      </c>
      <c r="H104" t="s">
        <v>831</v>
      </c>
      <c r="I104" t="s">
        <v>831</v>
      </c>
      <c r="J104" t="s">
        <v>831</v>
      </c>
      <c r="K104" t="s">
        <v>831</v>
      </c>
      <c r="L104" t="s">
        <v>831</v>
      </c>
      <c r="M104" t="s">
        <v>832</v>
      </c>
      <c r="N104" t="s">
        <v>831</v>
      </c>
      <c r="O104" t="s">
        <v>831</v>
      </c>
      <c r="P104" t="s">
        <v>831</v>
      </c>
      <c r="Q104" t="s">
        <v>831</v>
      </c>
      <c r="R104" t="s">
        <v>831</v>
      </c>
      <c r="S104" t="s">
        <v>831</v>
      </c>
      <c r="T104" t="s">
        <v>831</v>
      </c>
      <c r="U104" t="s">
        <v>831</v>
      </c>
      <c r="V104" t="s">
        <v>832</v>
      </c>
      <c r="W104" t="s">
        <v>831</v>
      </c>
      <c r="X104" t="s">
        <v>831</v>
      </c>
      <c r="Y104" s="258">
        <v>83887.57</v>
      </c>
    </row>
    <row r="105" spans="2:25" x14ac:dyDescent="0.25">
      <c r="B105" s="395" t="s">
        <v>350</v>
      </c>
      <c r="C105" t="s">
        <v>440</v>
      </c>
      <c r="D105" t="s">
        <v>688</v>
      </c>
      <c r="E105" t="s">
        <v>689</v>
      </c>
      <c r="F105" t="s">
        <v>829</v>
      </c>
      <c r="G105" t="s">
        <v>831</v>
      </c>
      <c r="H105" t="s">
        <v>831</v>
      </c>
      <c r="I105" t="s">
        <v>831</v>
      </c>
      <c r="J105" t="s">
        <v>831</v>
      </c>
      <c r="K105" t="s">
        <v>831</v>
      </c>
      <c r="L105" t="s">
        <v>831</v>
      </c>
      <c r="M105" t="s">
        <v>832</v>
      </c>
      <c r="N105" t="s">
        <v>831</v>
      </c>
      <c r="O105" t="s">
        <v>831</v>
      </c>
      <c r="P105" t="s">
        <v>831</v>
      </c>
      <c r="Q105" t="s">
        <v>831</v>
      </c>
      <c r="R105" t="s">
        <v>831</v>
      </c>
      <c r="S105" t="s">
        <v>831</v>
      </c>
      <c r="T105" t="s">
        <v>831</v>
      </c>
      <c r="U105" t="s">
        <v>831</v>
      </c>
      <c r="V105" t="s">
        <v>832</v>
      </c>
      <c r="W105" t="s">
        <v>831</v>
      </c>
      <c r="X105" t="s">
        <v>831</v>
      </c>
      <c r="Y105" s="258">
        <v>88008.79</v>
      </c>
    </row>
    <row r="106" spans="2:25" x14ac:dyDescent="0.25">
      <c r="B106" s="395" t="s">
        <v>350</v>
      </c>
      <c r="C106" t="s">
        <v>441</v>
      </c>
      <c r="D106" t="s">
        <v>690</v>
      </c>
      <c r="E106" t="s">
        <v>691</v>
      </c>
      <c r="F106" t="s">
        <v>829</v>
      </c>
      <c r="G106" t="s">
        <v>831</v>
      </c>
      <c r="H106" t="s">
        <v>831</v>
      </c>
      <c r="I106" t="s">
        <v>831</v>
      </c>
      <c r="J106" t="s">
        <v>831</v>
      </c>
      <c r="K106" t="s">
        <v>831</v>
      </c>
      <c r="L106" t="s">
        <v>831</v>
      </c>
      <c r="M106" t="s">
        <v>832</v>
      </c>
      <c r="N106" t="s">
        <v>831</v>
      </c>
      <c r="O106" t="s">
        <v>831</v>
      </c>
      <c r="P106" t="s">
        <v>831</v>
      </c>
      <c r="Q106" t="s">
        <v>831</v>
      </c>
      <c r="R106" t="s">
        <v>831</v>
      </c>
      <c r="S106" t="s">
        <v>831</v>
      </c>
      <c r="T106" t="s">
        <v>831</v>
      </c>
      <c r="U106" t="s">
        <v>831</v>
      </c>
      <c r="V106" t="s">
        <v>832</v>
      </c>
      <c r="W106" t="s">
        <v>831</v>
      </c>
      <c r="X106" t="s">
        <v>831</v>
      </c>
      <c r="Y106" s="258">
        <v>82193.679999999993</v>
      </c>
    </row>
    <row r="107" spans="2:25" x14ac:dyDescent="0.25">
      <c r="B107" s="395" t="s">
        <v>350</v>
      </c>
      <c r="C107" t="s">
        <v>442</v>
      </c>
      <c r="D107" t="s">
        <v>692</v>
      </c>
      <c r="E107" t="s">
        <v>693</v>
      </c>
      <c r="F107" t="s">
        <v>829</v>
      </c>
      <c r="G107" t="s">
        <v>831</v>
      </c>
      <c r="H107" t="s">
        <v>831</v>
      </c>
      <c r="I107" t="s">
        <v>831</v>
      </c>
      <c r="J107" t="s">
        <v>831</v>
      </c>
      <c r="K107" t="s">
        <v>831</v>
      </c>
      <c r="L107" t="s">
        <v>831</v>
      </c>
      <c r="M107" t="s">
        <v>832</v>
      </c>
      <c r="N107" t="s">
        <v>831</v>
      </c>
      <c r="O107" t="s">
        <v>831</v>
      </c>
      <c r="P107" t="s">
        <v>831</v>
      </c>
      <c r="Q107" t="s">
        <v>831</v>
      </c>
      <c r="R107" t="s">
        <v>831</v>
      </c>
      <c r="S107" t="s">
        <v>831</v>
      </c>
      <c r="T107" t="s">
        <v>831</v>
      </c>
      <c r="U107" t="s">
        <v>831</v>
      </c>
      <c r="V107" t="s">
        <v>832</v>
      </c>
      <c r="W107" t="s">
        <v>831</v>
      </c>
      <c r="X107" t="s">
        <v>831</v>
      </c>
      <c r="Y107" s="258">
        <v>93392.94</v>
      </c>
    </row>
    <row r="108" spans="2:25" x14ac:dyDescent="0.25">
      <c r="B108" s="395" t="s">
        <v>350</v>
      </c>
      <c r="C108" t="s">
        <v>443</v>
      </c>
      <c r="D108" t="s">
        <v>694</v>
      </c>
      <c r="E108" t="s">
        <v>695</v>
      </c>
      <c r="F108" t="s">
        <v>830</v>
      </c>
      <c r="G108" t="s">
        <v>831</v>
      </c>
      <c r="H108" t="s">
        <v>831</v>
      </c>
      <c r="I108" t="s">
        <v>831</v>
      </c>
      <c r="J108" t="s">
        <v>831</v>
      </c>
      <c r="K108" t="s">
        <v>831</v>
      </c>
      <c r="L108" t="s">
        <v>831</v>
      </c>
      <c r="M108" t="s">
        <v>832</v>
      </c>
      <c r="N108" t="s">
        <v>831</v>
      </c>
      <c r="O108" t="s">
        <v>831</v>
      </c>
      <c r="P108" t="s">
        <v>831</v>
      </c>
      <c r="Q108" t="s">
        <v>831</v>
      </c>
      <c r="R108" t="s">
        <v>831</v>
      </c>
      <c r="S108" t="s">
        <v>831</v>
      </c>
      <c r="T108" t="s">
        <v>831</v>
      </c>
      <c r="U108" t="s">
        <v>831</v>
      </c>
      <c r="V108" t="s">
        <v>832</v>
      </c>
      <c r="W108" t="s">
        <v>831</v>
      </c>
      <c r="X108" t="s">
        <v>831</v>
      </c>
      <c r="Y108" s="258">
        <v>68574.34</v>
      </c>
    </row>
    <row r="109" spans="2:25" x14ac:dyDescent="0.25">
      <c r="B109" s="395" t="s">
        <v>350</v>
      </c>
      <c r="C109" t="s">
        <v>444</v>
      </c>
      <c r="D109" t="s">
        <v>696</v>
      </c>
      <c r="E109" t="s">
        <v>697</v>
      </c>
      <c r="F109" t="s">
        <v>830</v>
      </c>
      <c r="G109" t="s">
        <v>831</v>
      </c>
      <c r="H109" t="s">
        <v>831</v>
      </c>
      <c r="I109" t="s">
        <v>831</v>
      </c>
      <c r="J109" t="s">
        <v>831</v>
      </c>
      <c r="K109" t="s">
        <v>831</v>
      </c>
      <c r="L109" t="s">
        <v>831</v>
      </c>
      <c r="M109" t="s">
        <v>832</v>
      </c>
      <c r="N109" t="s">
        <v>831</v>
      </c>
      <c r="O109" t="s">
        <v>831</v>
      </c>
      <c r="P109" t="s">
        <v>831</v>
      </c>
      <c r="Q109" t="s">
        <v>831</v>
      </c>
      <c r="R109" t="s">
        <v>831</v>
      </c>
      <c r="S109" t="s">
        <v>831</v>
      </c>
      <c r="T109" t="s">
        <v>831</v>
      </c>
      <c r="U109" t="s">
        <v>831</v>
      </c>
      <c r="V109" t="s">
        <v>832</v>
      </c>
      <c r="W109" t="s">
        <v>831</v>
      </c>
      <c r="X109" t="s">
        <v>831</v>
      </c>
      <c r="Y109" s="258">
        <v>87548.76</v>
      </c>
    </row>
    <row r="110" spans="2:25" x14ac:dyDescent="0.25">
      <c r="B110" s="395" t="s">
        <v>350</v>
      </c>
      <c r="C110" t="s">
        <v>445</v>
      </c>
      <c r="D110" t="s">
        <v>698</v>
      </c>
      <c r="E110" t="s">
        <v>699</v>
      </c>
      <c r="F110" t="s">
        <v>830</v>
      </c>
      <c r="G110" t="s">
        <v>831</v>
      </c>
      <c r="H110" t="s">
        <v>831</v>
      </c>
      <c r="I110" t="s">
        <v>831</v>
      </c>
      <c r="J110" t="s">
        <v>831</v>
      </c>
      <c r="K110" t="s">
        <v>831</v>
      </c>
      <c r="L110" t="s">
        <v>831</v>
      </c>
      <c r="M110" t="s">
        <v>832</v>
      </c>
      <c r="N110" t="s">
        <v>831</v>
      </c>
      <c r="O110" t="s">
        <v>831</v>
      </c>
      <c r="P110" t="s">
        <v>831</v>
      </c>
      <c r="Q110" t="s">
        <v>831</v>
      </c>
      <c r="R110" t="s">
        <v>831</v>
      </c>
      <c r="S110" t="s">
        <v>831</v>
      </c>
      <c r="T110" t="s">
        <v>831</v>
      </c>
      <c r="U110" t="s">
        <v>831</v>
      </c>
      <c r="V110" t="s">
        <v>832</v>
      </c>
      <c r="W110" t="s">
        <v>831</v>
      </c>
      <c r="X110" t="s">
        <v>831</v>
      </c>
      <c r="Y110" s="258">
        <v>60117.49</v>
      </c>
    </row>
    <row r="111" spans="2:25" x14ac:dyDescent="0.25">
      <c r="B111" s="395" t="s">
        <v>350</v>
      </c>
      <c r="C111" t="s">
        <v>446</v>
      </c>
      <c r="D111" t="s">
        <v>700</v>
      </c>
      <c r="E111" t="s">
        <v>701</v>
      </c>
      <c r="F111" t="s">
        <v>828</v>
      </c>
      <c r="G111" t="s">
        <v>831</v>
      </c>
      <c r="H111" t="s">
        <v>831</v>
      </c>
      <c r="I111" t="s">
        <v>831</v>
      </c>
      <c r="J111" t="s">
        <v>831</v>
      </c>
      <c r="K111" t="s">
        <v>831</v>
      </c>
      <c r="L111" t="s">
        <v>831</v>
      </c>
      <c r="M111" t="s">
        <v>832</v>
      </c>
      <c r="N111" t="s">
        <v>831</v>
      </c>
      <c r="O111" t="s">
        <v>831</v>
      </c>
      <c r="P111" t="s">
        <v>831</v>
      </c>
      <c r="Q111" t="s">
        <v>831</v>
      </c>
      <c r="R111" t="s">
        <v>831</v>
      </c>
      <c r="S111" t="s">
        <v>831</v>
      </c>
      <c r="T111" t="s">
        <v>831</v>
      </c>
      <c r="U111" t="s">
        <v>831</v>
      </c>
      <c r="V111" t="s">
        <v>832</v>
      </c>
      <c r="W111" t="s">
        <v>831</v>
      </c>
      <c r="X111" t="s">
        <v>831</v>
      </c>
      <c r="Y111" s="258">
        <v>56696.79</v>
      </c>
    </row>
    <row r="112" spans="2:25" x14ac:dyDescent="0.25">
      <c r="B112" s="395" t="s">
        <v>350</v>
      </c>
      <c r="C112" t="s">
        <v>447</v>
      </c>
      <c r="D112" t="s">
        <v>702</v>
      </c>
      <c r="E112" t="s">
        <v>703</v>
      </c>
      <c r="F112" t="s">
        <v>830</v>
      </c>
      <c r="G112" t="s">
        <v>831</v>
      </c>
      <c r="H112" t="s">
        <v>831</v>
      </c>
      <c r="I112" t="s">
        <v>831</v>
      </c>
      <c r="J112" t="s">
        <v>831</v>
      </c>
      <c r="K112" t="s">
        <v>831</v>
      </c>
      <c r="L112" t="s">
        <v>831</v>
      </c>
      <c r="M112" t="s">
        <v>832</v>
      </c>
      <c r="N112" t="s">
        <v>831</v>
      </c>
      <c r="O112" t="s">
        <v>831</v>
      </c>
      <c r="P112" t="s">
        <v>831</v>
      </c>
      <c r="Q112" t="s">
        <v>831</v>
      </c>
      <c r="R112" t="s">
        <v>831</v>
      </c>
      <c r="S112" t="s">
        <v>831</v>
      </c>
      <c r="T112" t="s">
        <v>831</v>
      </c>
      <c r="U112" t="s">
        <v>831</v>
      </c>
      <c r="V112" t="s">
        <v>832</v>
      </c>
      <c r="W112" t="s">
        <v>831</v>
      </c>
      <c r="X112" t="s">
        <v>831</v>
      </c>
      <c r="Y112" s="258">
        <v>67512.91</v>
      </c>
    </row>
    <row r="113" spans="2:25" x14ac:dyDescent="0.25">
      <c r="B113" s="395" t="s">
        <v>350</v>
      </c>
      <c r="C113" t="s">
        <v>448</v>
      </c>
      <c r="D113" t="s">
        <v>704</v>
      </c>
      <c r="E113" t="s">
        <v>705</v>
      </c>
      <c r="F113" t="s">
        <v>830</v>
      </c>
      <c r="G113" t="s">
        <v>831</v>
      </c>
      <c r="H113" t="s">
        <v>831</v>
      </c>
      <c r="I113" t="s">
        <v>831</v>
      </c>
      <c r="J113" t="s">
        <v>831</v>
      </c>
      <c r="K113" t="s">
        <v>831</v>
      </c>
      <c r="L113" t="s">
        <v>831</v>
      </c>
      <c r="M113" t="s">
        <v>832</v>
      </c>
      <c r="N113" t="s">
        <v>831</v>
      </c>
      <c r="O113" t="s">
        <v>831</v>
      </c>
      <c r="P113" t="s">
        <v>831</v>
      </c>
      <c r="Q113" t="s">
        <v>831</v>
      </c>
      <c r="R113" t="s">
        <v>831</v>
      </c>
      <c r="S113" t="s">
        <v>831</v>
      </c>
      <c r="T113" t="s">
        <v>831</v>
      </c>
      <c r="U113" t="s">
        <v>831</v>
      </c>
      <c r="V113" t="s">
        <v>832</v>
      </c>
      <c r="W113" t="s">
        <v>831</v>
      </c>
      <c r="X113" t="s">
        <v>831</v>
      </c>
      <c r="Y113" s="258">
        <v>32771.160000000003</v>
      </c>
    </row>
    <row r="114" spans="2:25" x14ac:dyDescent="0.25">
      <c r="B114" s="395" t="s">
        <v>350</v>
      </c>
      <c r="C114" t="s">
        <v>449</v>
      </c>
      <c r="D114" t="s">
        <v>706</v>
      </c>
      <c r="E114" t="s">
        <v>707</v>
      </c>
      <c r="F114" t="s">
        <v>830</v>
      </c>
      <c r="G114" t="s">
        <v>831</v>
      </c>
      <c r="H114" t="s">
        <v>831</v>
      </c>
      <c r="I114" t="s">
        <v>831</v>
      </c>
      <c r="J114" t="s">
        <v>831</v>
      </c>
      <c r="K114" t="s">
        <v>831</v>
      </c>
      <c r="L114" t="s">
        <v>831</v>
      </c>
      <c r="M114" t="s">
        <v>832</v>
      </c>
      <c r="N114" t="s">
        <v>831</v>
      </c>
      <c r="O114" t="s">
        <v>831</v>
      </c>
      <c r="P114" t="s">
        <v>831</v>
      </c>
      <c r="Q114" t="s">
        <v>831</v>
      </c>
      <c r="R114" t="s">
        <v>831</v>
      </c>
      <c r="S114" t="s">
        <v>831</v>
      </c>
      <c r="T114" t="s">
        <v>831</v>
      </c>
      <c r="U114" t="s">
        <v>831</v>
      </c>
      <c r="V114" t="s">
        <v>832</v>
      </c>
      <c r="W114" t="s">
        <v>831</v>
      </c>
      <c r="X114" t="s">
        <v>831</v>
      </c>
      <c r="Y114" s="258">
        <v>15579.4</v>
      </c>
    </row>
    <row r="115" spans="2:25" x14ac:dyDescent="0.25">
      <c r="B115" s="395" t="s">
        <v>350</v>
      </c>
      <c r="C115" t="s">
        <v>450</v>
      </c>
      <c r="D115" t="s">
        <v>708</v>
      </c>
      <c r="E115" t="s">
        <v>709</v>
      </c>
      <c r="F115" t="s">
        <v>829</v>
      </c>
      <c r="G115" t="s">
        <v>831</v>
      </c>
      <c r="H115" t="s">
        <v>831</v>
      </c>
      <c r="I115" t="s">
        <v>831</v>
      </c>
      <c r="J115" t="s">
        <v>831</v>
      </c>
      <c r="K115" t="s">
        <v>831</v>
      </c>
      <c r="L115" t="s">
        <v>831</v>
      </c>
      <c r="M115" t="s">
        <v>832</v>
      </c>
      <c r="N115" t="s">
        <v>831</v>
      </c>
      <c r="O115" t="s">
        <v>831</v>
      </c>
      <c r="P115" t="s">
        <v>831</v>
      </c>
      <c r="Q115" t="s">
        <v>831</v>
      </c>
      <c r="R115" t="s">
        <v>831</v>
      </c>
      <c r="S115" t="s">
        <v>831</v>
      </c>
      <c r="T115" t="s">
        <v>831</v>
      </c>
      <c r="U115" t="s">
        <v>831</v>
      </c>
      <c r="V115" t="s">
        <v>832</v>
      </c>
      <c r="W115" t="s">
        <v>831</v>
      </c>
      <c r="X115" t="s">
        <v>831</v>
      </c>
      <c r="Y115" s="258">
        <v>14883.08</v>
      </c>
    </row>
    <row r="116" spans="2:25" x14ac:dyDescent="0.25">
      <c r="B116" s="395" t="s">
        <v>350</v>
      </c>
      <c r="C116" t="s">
        <v>451</v>
      </c>
      <c r="D116" t="s">
        <v>710</v>
      </c>
      <c r="E116" t="s">
        <v>711</v>
      </c>
      <c r="F116" t="s">
        <v>829</v>
      </c>
      <c r="G116" t="s">
        <v>831</v>
      </c>
      <c r="H116" t="s">
        <v>831</v>
      </c>
      <c r="I116" t="s">
        <v>831</v>
      </c>
      <c r="J116" t="s">
        <v>831</v>
      </c>
      <c r="K116" t="s">
        <v>831</v>
      </c>
      <c r="L116" t="s">
        <v>831</v>
      </c>
      <c r="M116" t="s">
        <v>832</v>
      </c>
      <c r="N116" t="s">
        <v>831</v>
      </c>
      <c r="O116" t="s">
        <v>831</v>
      </c>
      <c r="P116" t="s">
        <v>831</v>
      </c>
      <c r="Q116" t="s">
        <v>831</v>
      </c>
      <c r="R116" t="s">
        <v>831</v>
      </c>
      <c r="S116" t="s">
        <v>831</v>
      </c>
      <c r="T116" t="s">
        <v>831</v>
      </c>
      <c r="U116" t="s">
        <v>831</v>
      </c>
      <c r="V116" t="s">
        <v>832</v>
      </c>
      <c r="W116" t="s">
        <v>831</v>
      </c>
      <c r="X116" t="s">
        <v>831</v>
      </c>
      <c r="Y116" s="258">
        <v>28270.07</v>
      </c>
    </row>
    <row r="117" spans="2:25" x14ac:dyDescent="0.25">
      <c r="B117" s="395" t="s">
        <v>350</v>
      </c>
      <c r="C117" t="s">
        <v>452</v>
      </c>
      <c r="D117" t="s">
        <v>712</v>
      </c>
      <c r="E117" t="s">
        <v>713</v>
      </c>
      <c r="F117" t="s">
        <v>829</v>
      </c>
      <c r="G117" t="s">
        <v>831</v>
      </c>
      <c r="H117" t="s">
        <v>831</v>
      </c>
      <c r="I117" t="s">
        <v>831</v>
      </c>
      <c r="J117" t="s">
        <v>831</v>
      </c>
      <c r="K117" t="s">
        <v>831</v>
      </c>
      <c r="L117" t="s">
        <v>831</v>
      </c>
      <c r="M117" t="s">
        <v>832</v>
      </c>
      <c r="N117" t="s">
        <v>831</v>
      </c>
      <c r="O117" t="s">
        <v>831</v>
      </c>
      <c r="P117" t="s">
        <v>831</v>
      </c>
      <c r="Q117" t="s">
        <v>831</v>
      </c>
      <c r="R117" t="s">
        <v>831</v>
      </c>
      <c r="S117" t="s">
        <v>831</v>
      </c>
      <c r="T117" t="s">
        <v>831</v>
      </c>
      <c r="U117" t="s">
        <v>831</v>
      </c>
      <c r="V117" t="s">
        <v>832</v>
      </c>
      <c r="W117" t="s">
        <v>831</v>
      </c>
      <c r="X117" t="s">
        <v>831</v>
      </c>
      <c r="Y117" s="258">
        <v>34212.71</v>
      </c>
    </row>
    <row r="118" spans="2:25" x14ac:dyDescent="0.25">
      <c r="B118" s="395" t="s">
        <v>350</v>
      </c>
      <c r="C118" t="s">
        <v>453</v>
      </c>
      <c r="D118" t="s">
        <v>714</v>
      </c>
      <c r="E118" t="s">
        <v>715</v>
      </c>
      <c r="F118" t="s">
        <v>830</v>
      </c>
      <c r="G118" t="s">
        <v>831</v>
      </c>
      <c r="H118" t="s">
        <v>831</v>
      </c>
      <c r="I118" t="s">
        <v>831</v>
      </c>
      <c r="J118" t="s">
        <v>831</v>
      </c>
      <c r="K118" t="s">
        <v>831</v>
      </c>
      <c r="L118" t="s">
        <v>831</v>
      </c>
      <c r="M118" t="s">
        <v>832</v>
      </c>
      <c r="N118" t="s">
        <v>831</v>
      </c>
      <c r="O118" t="s">
        <v>831</v>
      </c>
      <c r="P118" t="s">
        <v>831</v>
      </c>
      <c r="Q118" t="s">
        <v>831</v>
      </c>
      <c r="R118" t="s">
        <v>831</v>
      </c>
      <c r="S118" t="s">
        <v>831</v>
      </c>
      <c r="T118" t="s">
        <v>831</v>
      </c>
      <c r="U118" t="s">
        <v>831</v>
      </c>
      <c r="V118" t="s">
        <v>832</v>
      </c>
      <c r="W118" t="s">
        <v>831</v>
      </c>
      <c r="X118" t="s">
        <v>831</v>
      </c>
      <c r="Y118" s="258">
        <v>61997.13</v>
      </c>
    </row>
    <row r="119" spans="2:25" x14ac:dyDescent="0.25">
      <c r="B119" s="395" t="s">
        <v>350</v>
      </c>
      <c r="C119" t="s">
        <v>454</v>
      </c>
      <c r="D119" t="s">
        <v>716</v>
      </c>
      <c r="E119" t="s">
        <v>717</v>
      </c>
      <c r="F119" t="s">
        <v>828</v>
      </c>
      <c r="G119" t="s">
        <v>831</v>
      </c>
      <c r="H119" t="s">
        <v>831</v>
      </c>
      <c r="I119" t="s">
        <v>831</v>
      </c>
      <c r="J119" t="s">
        <v>831</v>
      </c>
      <c r="K119" t="s">
        <v>831</v>
      </c>
      <c r="L119" t="s">
        <v>831</v>
      </c>
      <c r="M119" t="s">
        <v>832</v>
      </c>
      <c r="N119" t="s">
        <v>831</v>
      </c>
      <c r="O119" t="s">
        <v>831</v>
      </c>
      <c r="P119" t="s">
        <v>831</v>
      </c>
      <c r="Q119" t="s">
        <v>831</v>
      </c>
      <c r="R119" t="s">
        <v>831</v>
      </c>
      <c r="S119" t="s">
        <v>831</v>
      </c>
      <c r="T119" t="s">
        <v>831</v>
      </c>
      <c r="U119" t="s">
        <v>831</v>
      </c>
      <c r="V119" t="s">
        <v>832</v>
      </c>
      <c r="W119" t="s">
        <v>831</v>
      </c>
      <c r="X119" t="s">
        <v>831</v>
      </c>
      <c r="Y119" s="258">
        <v>15400.27</v>
      </c>
    </row>
    <row r="120" spans="2:25" x14ac:dyDescent="0.25">
      <c r="B120" s="395" t="s">
        <v>350</v>
      </c>
      <c r="C120" t="s">
        <v>455</v>
      </c>
      <c r="D120" t="s">
        <v>718</v>
      </c>
      <c r="E120" t="s">
        <v>719</v>
      </c>
      <c r="F120" t="s">
        <v>828</v>
      </c>
      <c r="G120" t="s">
        <v>831</v>
      </c>
      <c r="H120" t="s">
        <v>831</v>
      </c>
      <c r="I120" t="s">
        <v>831</v>
      </c>
      <c r="J120" t="s">
        <v>831</v>
      </c>
      <c r="K120" t="s">
        <v>831</v>
      </c>
      <c r="L120" t="s">
        <v>831</v>
      </c>
      <c r="M120" t="s">
        <v>832</v>
      </c>
      <c r="N120" t="s">
        <v>831</v>
      </c>
      <c r="O120" t="s">
        <v>831</v>
      </c>
      <c r="P120" t="s">
        <v>831</v>
      </c>
      <c r="Q120" t="s">
        <v>831</v>
      </c>
      <c r="R120" t="s">
        <v>831</v>
      </c>
      <c r="S120" t="s">
        <v>831</v>
      </c>
      <c r="T120" t="s">
        <v>831</v>
      </c>
      <c r="U120" t="s">
        <v>831</v>
      </c>
      <c r="V120" t="s">
        <v>832</v>
      </c>
      <c r="W120" t="s">
        <v>831</v>
      </c>
      <c r="X120" t="s">
        <v>831</v>
      </c>
      <c r="Y120" s="258">
        <v>26840.07</v>
      </c>
    </row>
    <row r="121" spans="2:25" x14ac:dyDescent="0.25">
      <c r="B121" s="395" t="s">
        <v>350</v>
      </c>
      <c r="C121" t="s">
        <v>456</v>
      </c>
      <c r="D121" t="s">
        <v>720</v>
      </c>
      <c r="E121" t="s">
        <v>721</v>
      </c>
      <c r="F121" t="s">
        <v>830</v>
      </c>
      <c r="G121" t="s">
        <v>831</v>
      </c>
      <c r="H121" t="s">
        <v>831</v>
      </c>
      <c r="I121" t="s">
        <v>831</v>
      </c>
      <c r="J121" t="s">
        <v>831</v>
      </c>
      <c r="K121" t="s">
        <v>831</v>
      </c>
      <c r="L121" t="s">
        <v>831</v>
      </c>
      <c r="M121" t="s">
        <v>832</v>
      </c>
      <c r="N121" t="s">
        <v>831</v>
      </c>
      <c r="O121" t="s">
        <v>831</v>
      </c>
      <c r="P121" t="s">
        <v>831</v>
      </c>
      <c r="Q121" t="s">
        <v>831</v>
      </c>
      <c r="R121" t="s">
        <v>831</v>
      </c>
      <c r="S121" t="s">
        <v>831</v>
      </c>
      <c r="T121" t="s">
        <v>831</v>
      </c>
      <c r="U121" t="s">
        <v>831</v>
      </c>
      <c r="V121" t="s">
        <v>832</v>
      </c>
      <c r="W121" t="s">
        <v>831</v>
      </c>
      <c r="X121" t="s">
        <v>831</v>
      </c>
      <c r="Y121" s="258">
        <v>24926.05</v>
      </c>
    </row>
    <row r="122" spans="2:25" x14ac:dyDescent="0.25">
      <c r="B122" s="395" t="s">
        <v>350</v>
      </c>
      <c r="C122" t="s">
        <v>457</v>
      </c>
      <c r="D122" t="s">
        <v>722</v>
      </c>
      <c r="E122" t="s">
        <v>723</v>
      </c>
      <c r="F122" t="s">
        <v>829</v>
      </c>
      <c r="G122" t="s">
        <v>831</v>
      </c>
      <c r="H122" t="s">
        <v>831</v>
      </c>
      <c r="I122" t="s">
        <v>831</v>
      </c>
      <c r="J122" t="s">
        <v>832</v>
      </c>
      <c r="K122" t="s">
        <v>831</v>
      </c>
      <c r="L122" t="s">
        <v>831</v>
      </c>
      <c r="M122" t="s">
        <v>831</v>
      </c>
      <c r="N122" t="s">
        <v>831</v>
      </c>
      <c r="O122" t="s">
        <v>831</v>
      </c>
      <c r="P122" t="s">
        <v>831</v>
      </c>
      <c r="Q122" t="s">
        <v>831</v>
      </c>
      <c r="R122" t="s">
        <v>831</v>
      </c>
      <c r="S122" t="s">
        <v>831</v>
      </c>
      <c r="T122" t="s">
        <v>831</v>
      </c>
      <c r="U122" t="s">
        <v>831</v>
      </c>
      <c r="V122" t="s">
        <v>832</v>
      </c>
      <c r="W122" t="s">
        <v>831</v>
      </c>
      <c r="X122" t="s">
        <v>831</v>
      </c>
      <c r="Y122" s="258">
        <v>45704.76</v>
      </c>
    </row>
    <row r="123" spans="2:25" x14ac:dyDescent="0.25">
      <c r="B123" s="395" t="s">
        <v>350</v>
      </c>
      <c r="C123" t="s">
        <v>458</v>
      </c>
      <c r="D123" t="s">
        <v>724</v>
      </c>
      <c r="E123" t="s">
        <v>725</v>
      </c>
      <c r="F123" t="s">
        <v>829</v>
      </c>
      <c r="G123" t="s">
        <v>831</v>
      </c>
      <c r="H123" t="s">
        <v>831</v>
      </c>
      <c r="I123" t="s">
        <v>831</v>
      </c>
      <c r="J123" t="s">
        <v>831</v>
      </c>
      <c r="K123" t="s">
        <v>831</v>
      </c>
      <c r="L123" t="s">
        <v>831</v>
      </c>
      <c r="M123" t="s">
        <v>832</v>
      </c>
      <c r="N123" t="s">
        <v>831</v>
      </c>
      <c r="O123" t="s">
        <v>831</v>
      </c>
      <c r="P123" t="s">
        <v>831</v>
      </c>
      <c r="Q123" t="s">
        <v>831</v>
      </c>
      <c r="R123" t="s">
        <v>831</v>
      </c>
      <c r="S123" t="s">
        <v>831</v>
      </c>
      <c r="T123" t="s">
        <v>831</v>
      </c>
      <c r="U123" t="s">
        <v>831</v>
      </c>
      <c r="V123" t="s">
        <v>832</v>
      </c>
      <c r="W123" t="s">
        <v>831</v>
      </c>
      <c r="X123" t="s">
        <v>831</v>
      </c>
      <c r="Y123" s="258">
        <v>22206.48</v>
      </c>
    </row>
    <row r="124" spans="2:25" x14ac:dyDescent="0.25">
      <c r="B124" s="395" t="s">
        <v>350</v>
      </c>
      <c r="C124" t="s">
        <v>459</v>
      </c>
      <c r="D124" t="s">
        <v>726</v>
      </c>
      <c r="E124" t="s">
        <v>727</v>
      </c>
      <c r="F124" t="s">
        <v>830</v>
      </c>
      <c r="G124" t="s">
        <v>831</v>
      </c>
      <c r="H124" t="s">
        <v>831</v>
      </c>
      <c r="I124" t="s">
        <v>831</v>
      </c>
      <c r="J124" t="s">
        <v>831</v>
      </c>
      <c r="K124" t="s">
        <v>831</v>
      </c>
      <c r="L124" t="s">
        <v>831</v>
      </c>
      <c r="M124" t="s">
        <v>832</v>
      </c>
      <c r="N124" t="s">
        <v>831</v>
      </c>
      <c r="O124" t="s">
        <v>831</v>
      </c>
      <c r="P124" t="s">
        <v>831</v>
      </c>
      <c r="Q124" t="s">
        <v>831</v>
      </c>
      <c r="R124" t="s">
        <v>831</v>
      </c>
      <c r="S124" t="s">
        <v>831</v>
      </c>
      <c r="T124" t="s">
        <v>831</v>
      </c>
      <c r="U124" t="s">
        <v>831</v>
      </c>
      <c r="V124" t="s">
        <v>832</v>
      </c>
      <c r="W124" t="s">
        <v>831</v>
      </c>
      <c r="X124" t="s">
        <v>831</v>
      </c>
      <c r="Y124" s="258">
        <v>27235.86</v>
      </c>
    </row>
    <row r="125" spans="2:25" x14ac:dyDescent="0.25">
      <c r="B125" s="395" t="s">
        <v>350</v>
      </c>
      <c r="C125" t="s">
        <v>460</v>
      </c>
      <c r="D125" t="s">
        <v>728</v>
      </c>
      <c r="E125" t="s">
        <v>729</v>
      </c>
      <c r="F125" t="s">
        <v>828</v>
      </c>
      <c r="G125" t="s">
        <v>831</v>
      </c>
      <c r="H125" t="s">
        <v>831</v>
      </c>
      <c r="I125" t="s">
        <v>831</v>
      </c>
      <c r="J125" t="s">
        <v>832</v>
      </c>
      <c r="K125" t="s">
        <v>831</v>
      </c>
      <c r="L125" t="s">
        <v>831</v>
      </c>
      <c r="M125" t="s">
        <v>831</v>
      </c>
      <c r="N125" t="s">
        <v>831</v>
      </c>
      <c r="O125" t="s">
        <v>831</v>
      </c>
      <c r="P125" t="s">
        <v>831</v>
      </c>
      <c r="Q125" t="s">
        <v>831</v>
      </c>
      <c r="R125" t="s">
        <v>831</v>
      </c>
      <c r="S125" t="s">
        <v>831</v>
      </c>
      <c r="T125" t="s">
        <v>831</v>
      </c>
      <c r="U125" t="s">
        <v>831</v>
      </c>
      <c r="V125" t="s">
        <v>832</v>
      </c>
      <c r="W125" t="s">
        <v>831</v>
      </c>
      <c r="X125" t="s">
        <v>831</v>
      </c>
      <c r="Y125" s="258">
        <v>64530.86</v>
      </c>
    </row>
    <row r="126" spans="2:25" x14ac:dyDescent="0.25">
      <c r="B126" s="395" t="s">
        <v>350</v>
      </c>
      <c r="C126" t="s">
        <v>461</v>
      </c>
      <c r="D126" t="s">
        <v>730</v>
      </c>
      <c r="E126" t="s">
        <v>731</v>
      </c>
      <c r="F126" t="s">
        <v>829</v>
      </c>
      <c r="G126" t="s">
        <v>831</v>
      </c>
      <c r="H126" t="s">
        <v>831</v>
      </c>
      <c r="I126" t="s">
        <v>831</v>
      </c>
      <c r="J126" t="s">
        <v>831</v>
      </c>
      <c r="K126" t="s">
        <v>831</v>
      </c>
      <c r="L126" t="s">
        <v>831</v>
      </c>
      <c r="M126" t="s">
        <v>832</v>
      </c>
      <c r="N126" t="s">
        <v>831</v>
      </c>
      <c r="O126" t="s">
        <v>831</v>
      </c>
      <c r="P126" t="s">
        <v>831</v>
      </c>
      <c r="Q126" t="s">
        <v>831</v>
      </c>
      <c r="R126" t="s">
        <v>831</v>
      </c>
      <c r="S126" t="s">
        <v>831</v>
      </c>
      <c r="T126" t="s">
        <v>831</v>
      </c>
      <c r="U126" t="s">
        <v>831</v>
      </c>
      <c r="V126" t="s">
        <v>832</v>
      </c>
      <c r="W126" t="s">
        <v>831</v>
      </c>
      <c r="X126" t="s">
        <v>831</v>
      </c>
      <c r="Y126" s="258">
        <v>20822.86</v>
      </c>
    </row>
    <row r="127" spans="2:25" x14ac:dyDescent="0.25">
      <c r="B127" s="395" t="s">
        <v>350</v>
      </c>
      <c r="C127" t="s">
        <v>462</v>
      </c>
      <c r="D127" t="s">
        <v>732</v>
      </c>
      <c r="E127" t="s">
        <v>733</v>
      </c>
      <c r="F127" t="s">
        <v>829</v>
      </c>
      <c r="G127" t="s">
        <v>831</v>
      </c>
      <c r="H127" t="s">
        <v>831</v>
      </c>
      <c r="I127" t="s">
        <v>831</v>
      </c>
      <c r="J127" t="s">
        <v>831</v>
      </c>
      <c r="K127" t="s">
        <v>831</v>
      </c>
      <c r="L127" t="s">
        <v>831</v>
      </c>
      <c r="M127" t="s">
        <v>832</v>
      </c>
      <c r="N127" t="s">
        <v>831</v>
      </c>
      <c r="O127" t="s">
        <v>831</v>
      </c>
      <c r="P127" t="s">
        <v>831</v>
      </c>
      <c r="Q127" t="s">
        <v>831</v>
      </c>
      <c r="R127" t="s">
        <v>831</v>
      </c>
      <c r="S127" t="s">
        <v>831</v>
      </c>
      <c r="T127" t="s">
        <v>831</v>
      </c>
      <c r="U127" t="s">
        <v>831</v>
      </c>
      <c r="V127" t="s">
        <v>832</v>
      </c>
      <c r="W127" t="s">
        <v>831</v>
      </c>
      <c r="X127" t="s">
        <v>831</v>
      </c>
      <c r="Y127" s="258">
        <v>16518.939999999999</v>
      </c>
    </row>
    <row r="128" spans="2:25" x14ac:dyDescent="0.25">
      <c r="B128" s="395" t="s">
        <v>350</v>
      </c>
      <c r="C128" t="s">
        <v>463</v>
      </c>
      <c r="D128" t="s">
        <v>734</v>
      </c>
      <c r="E128" t="s">
        <v>735</v>
      </c>
      <c r="F128" t="s">
        <v>828</v>
      </c>
      <c r="G128" t="s">
        <v>831</v>
      </c>
      <c r="H128" t="s">
        <v>831</v>
      </c>
      <c r="I128" t="s">
        <v>831</v>
      </c>
      <c r="J128" t="s">
        <v>832</v>
      </c>
      <c r="K128" t="s">
        <v>831</v>
      </c>
      <c r="L128" t="s">
        <v>831</v>
      </c>
      <c r="M128" t="s">
        <v>831</v>
      </c>
      <c r="N128" t="s">
        <v>831</v>
      </c>
      <c r="O128" t="s">
        <v>831</v>
      </c>
      <c r="P128" t="s">
        <v>831</v>
      </c>
      <c r="Q128" t="s">
        <v>831</v>
      </c>
      <c r="R128" t="s">
        <v>831</v>
      </c>
      <c r="S128" t="s">
        <v>831</v>
      </c>
      <c r="T128" t="s">
        <v>831</v>
      </c>
      <c r="U128" t="s">
        <v>831</v>
      </c>
      <c r="V128" t="s">
        <v>832</v>
      </c>
      <c r="W128" t="s">
        <v>831</v>
      </c>
      <c r="X128" t="s">
        <v>831</v>
      </c>
      <c r="Y128" s="258">
        <v>55670.1</v>
      </c>
    </row>
    <row r="129" spans="2:25" x14ac:dyDescent="0.25">
      <c r="B129" s="395" t="s">
        <v>350</v>
      </c>
      <c r="C129" t="s">
        <v>464</v>
      </c>
      <c r="D129" t="s">
        <v>736</v>
      </c>
      <c r="E129" t="s">
        <v>737</v>
      </c>
      <c r="F129" t="s">
        <v>829</v>
      </c>
      <c r="G129" t="s">
        <v>831</v>
      </c>
      <c r="H129" t="s">
        <v>831</v>
      </c>
      <c r="I129" t="s">
        <v>831</v>
      </c>
      <c r="J129" t="s">
        <v>831</v>
      </c>
      <c r="K129" t="s">
        <v>831</v>
      </c>
      <c r="L129" t="s">
        <v>831</v>
      </c>
      <c r="M129" t="s">
        <v>832</v>
      </c>
      <c r="N129" t="s">
        <v>831</v>
      </c>
      <c r="O129" t="s">
        <v>831</v>
      </c>
      <c r="P129" t="s">
        <v>831</v>
      </c>
      <c r="Q129" t="s">
        <v>831</v>
      </c>
      <c r="R129" t="s">
        <v>831</v>
      </c>
      <c r="S129" t="s">
        <v>831</v>
      </c>
      <c r="T129" t="s">
        <v>831</v>
      </c>
      <c r="U129" t="s">
        <v>831</v>
      </c>
      <c r="V129" t="s">
        <v>832</v>
      </c>
      <c r="W129" t="s">
        <v>831</v>
      </c>
      <c r="X129" t="s">
        <v>831</v>
      </c>
      <c r="Y129" s="258">
        <v>24659.73</v>
      </c>
    </row>
    <row r="130" spans="2:25" x14ac:dyDescent="0.25">
      <c r="B130" s="395" t="s">
        <v>350</v>
      </c>
      <c r="C130" t="s">
        <v>465</v>
      </c>
      <c r="D130" t="s">
        <v>738</v>
      </c>
      <c r="E130" t="s">
        <v>739</v>
      </c>
      <c r="F130" t="s">
        <v>829</v>
      </c>
      <c r="G130" t="s">
        <v>831</v>
      </c>
      <c r="H130" t="s">
        <v>831</v>
      </c>
      <c r="I130" t="s">
        <v>831</v>
      </c>
      <c r="J130" t="s">
        <v>831</v>
      </c>
      <c r="K130" t="s">
        <v>831</v>
      </c>
      <c r="L130" t="s">
        <v>831</v>
      </c>
      <c r="M130" t="s">
        <v>831</v>
      </c>
      <c r="N130" t="s">
        <v>831</v>
      </c>
      <c r="O130" t="s">
        <v>831</v>
      </c>
      <c r="P130" t="s">
        <v>831</v>
      </c>
      <c r="Q130" t="s">
        <v>831</v>
      </c>
      <c r="R130" t="s">
        <v>831</v>
      </c>
      <c r="S130" t="s">
        <v>832</v>
      </c>
      <c r="T130" t="s">
        <v>831</v>
      </c>
      <c r="U130" t="s">
        <v>831</v>
      </c>
      <c r="V130" t="s">
        <v>832</v>
      </c>
      <c r="W130" t="s">
        <v>831</v>
      </c>
      <c r="X130" t="s">
        <v>831</v>
      </c>
      <c r="Y130" s="258">
        <v>69036.12</v>
      </c>
    </row>
    <row r="131" spans="2:25" x14ac:dyDescent="0.25">
      <c r="B131" s="395" t="s">
        <v>350</v>
      </c>
      <c r="C131" t="s">
        <v>466</v>
      </c>
      <c r="D131" t="s">
        <v>740</v>
      </c>
      <c r="E131" t="s">
        <v>741</v>
      </c>
      <c r="F131" t="s">
        <v>829</v>
      </c>
      <c r="G131" t="s">
        <v>831</v>
      </c>
      <c r="H131" t="s">
        <v>831</v>
      </c>
      <c r="I131" t="s">
        <v>831</v>
      </c>
      <c r="J131" t="s">
        <v>832</v>
      </c>
      <c r="K131" t="s">
        <v>831</v>
      </c>
      <c r="L131" t="s">
        <v>831</v>
      </c>
      <c r="M131" t="s">
        <v>831</v>
      </c>
      <c r="N131" t="s">
        <v>831</v>
      </c>
      <c r="O131" t="s">
        <v>831</v>
      </c>
      <c r="P131" t="s">
        <v>831</v>
      </c>
      <c r="Q131" t="s">
        <v>831</v>
      </c>
      <c r="R131" t="s">
        <v>831</v>
      </c>
      <c r="S131" t="s">
        <v>831</v>
      </c>
      <c r="T131" t="s">
        <v>831</v>
      </c>
      <c r="U131" t="s">
        <v>831</v>
      </c>
      <c r="V131" t="s">
        <v>832</v>
      </c>
      <c r="W131" t="s">
        <v>831</v>
      </c>
      <c r="X131" t="s">
        <v>831</v>
      </c>
      <c r="Y131" s="258">
        <v>37415.29</v>
      </c>
    </row>
    <row r="132" spans="2:25" x14ac:dyDescent="0.25">
      <c r="B132" s="395" t="s">
        <v>350</v>
      </c>
      <c r="C132" t="s">
        <v>467</v>
      </c>
      <c r="D132" t="s">
        <v>742</v>
      </c>
      <c r="E132" t="s">
        <v>743</v>
      </c>
      <c r="F132" t="s">
        <v>829</v>
      </c>
      <c r="G132" t="s">
        <v>831</v>
      </c>
      <c r="H132" t="s">
        <v>831</v>
      </c>
      <c r="I132" t="s">
        <v>831</v>
      </c>
      <c r="J132" t="s">
        <v>832</v>
      </c>
      <c r="K132" t="s">
        <v>831</v>
      </c>
      <c r="L132" t="s">
        <v>831</v>
      </c>
      <c r="M132" t="s">
        <v>831</v>
      </c>
      <c r="N132" t="s">
        <v>831</v>
      </c>
      <c r="O132" t="s">
        <v>831</v>
      </c>
      <c r="P132" t="s">
        <v>831</v>
      </c>
      <c r="Q132" t="s">
        <v>831</v>
      </c>
      <c r="R132" t="s">
        <v>831</v>
      </c>
      <c r="S132" t="s">
        <v>831</v>
      </c>
      <c r="T132" t="s">
        <v>831</v>
      </c>
      <c r="U132" t="s">
        <v>831</v>
      </c>
      <c r="V132" t="s">
        <v>832</v>
      </c>
      <c r="W132" t="s">
        <v>831</v>
      </c>
      <c r="X132" t="s">
        <v>831</v>
      </c>
      <c r="Y132" s="258">
        <v>34308.69</v>
      </c>
    </row>
    <row r="133" spans="2:25" x14ac:dyDescent="0.25">
      <c r="B133" s="395" t="s">
        <v>350</v>
      </c>
      <c r="C133" t="s">
        <v>468</v>
      </c>
      <c r="D133" t="s">
        <v>744</v>
      </c>
      <c r="E133" t="s">
        <v>745</v>
      </c>
      <c r="F133" t="s">
        <v>828</v>
      </c>
      <c r="G133" t="s">
        <v>831</v>
      </c>
      <c r="H133" t="s">
        <v>831</v>
      </c>
      <c r="I133" t="s">
        <v>831</v>
      </c>
      <c r="J133" t="s">
        <v>832</v>
      </c>
      <c r="K133" t="s">
        <v>831</v>
      </c>
      <c r="L133" t="s">
        <v>831</v>
      </c>
      <c r="M133" t="s">
        <v>831</v>
      </c>
      <c r="N133" t="s">
        <v>831</v>
      </c>
      <c r="O133" t="s">
        <v>831</v>
      </c>
      <c r="P133" t="s">
        <v>831</v>
      </c>
      <c r="Q133" t="s">
        <v>831</v>
      </c>
      <c r="R133" t="s">
        <v>831</v>
      </c>
      <c r="S133" t="s">
        <v>831</v>
      </c>
      <c r="T133" t="s">
        <v>831</v>
      </c>
      <c r="U133" t="s">
        <v>831</v>
      </c>
      <c r="V133" t="s">
        <v>832</v>
      </c>
      <c r="W133" t="s">
        <v>831</v>
      </c>
      <c r="X133" t="s">
        <v>831</v>
      </c>
      <c r="Y133" s="258">
        <v>88103.26</v>
      </c>
    </row>
    <row r="134" spans="2:25" x14ac:dyDescent="0.25">
      <c r="B134" s="395" t="s">
        <v>350</v>
      </c>
      <c r="C134" t="s">
        <v>469</v>
      </c>
      <c r="D134" t="s">
        <v>746</v>
      </c>
      <c r="E134" t="s">
        <v>747</v>
      </c>
      <c r="F134" t="s">
        <v>828</v>
      </c>
      <c r="G134" t="s">
        <v>831</v>
      </c>
      <c r="H134" t="s">
        <v>831</v>
      </c>
      <c r="I134" t="s">
        <v>831</v>
      </c>
      <c r="J134" t="s">
        <v>832</v>
      </c>
      <c r="K134" t="s">
        <v>831</v>
      </c>
      <c r="L134" t="s">
        <v>831</v>
      </c>
      <c r="M134" t="s">
        <v>831</v>
      </c>
      <c r="N134" t="s">
        <v>831</v>
      </c>
      <c r="O134" t="s">
        <v>831</v>
      </c>
      <c r="P134" t="s">
        <v>831</v>
      </c>
      <c r="Q134" t="s">
        <v>831</v>
      </c>
      <c r="R134" t="s">
        <v>831</v>
      </c>
      <c r="S134" t="s">
        <v>831</v>
      </c>
      <c r="T134" t="s">
        <v>831</v>
      </c>
      <c r="U134" t="s">
        <v>831</v>
      </c>
      <c r="V134" t="s">
        <v>832</v>
      </c>
      <c r="W134" t="s">
        <v>831</v>
      </c>
      <c r="X134" t="s">
        <v>831</v>
      </c>
      <c r="Y134" s="258">
        <v>33930.69</v>
      </c>
    </row>
    <row r="135" spans="2:25" x14ac:dyDescent="0.25">
      <c r="B135" s="395" t="s">
        <v>350</v>
      </c>
      <c r="C135" t="s">
        <v>470</v>
      </c>
      <c r="D135" t="s">
        <v>748</v>
      </c>
      <c r="E135" t="s">
        <v>749</v>
      </c>
      <c r="F135" t="s">
        <v>828</v>
      </c>
      <c r="G135" t="s">
        <v>831</v>
      </c>
      <c r="H135" t="s">
        <v>831</v>
      </c>
      <c r="I135" t="s">
        <v>831</v>
      </c>
      <c r="J135" t="s">
        <v>832</v>
      </c>
      <c r="K135" t="s">
        <v>831</v>
      </c>
      <c r="L135" t="s">
        <v>831</v>
      </c>
      <c r="M135" t="s">
        <v>831</v>
      </c>
      <c r="N135" t="s">
        <v>831</v>
      </c>
      <c r="O135" t="s">
        <v>831</v>
      </c>
      <c r="P135" t="s">
        <v>831</v>
      </c>
      <c r="Q135" t="s">
        <v>831</v>
      </c>
      <c r="R135" t="s">
        <v>831</v>
      </c>
      <c r="S135" t="s">
        <v>831</v>
      </c>
      <c r="T135" t="s">
        <v>831</v>
      </c>
      <c r="U135" t="s">
        <v>831</v>
      </c>
      <c r="V135" t="s">
        <v>832</v>
      </c>
      <c r="W135" t="s">
        <v>831</v>
      </c>
      <c r="X135" t="s">
        <v>831</v>
      </c>
      <c r="Y135" s="258">
        <v>35672.99</v>
      </c>
    </row>
    <row r="136" spans="2:25" x14ac:dyDescent="0.25">
      <c r="B136" s="395" t="s">
        <v>350</v>
      </c>
      <c r="C136" t="s">
        <v>471</v>
      </c>
      <c r="D136" t="s">
        <v>750</v>
      </c>
      <c r="E136" t="s">
        <v>751</v>
      </c>
      <c r="F136" t="s">
        <v>828</v>
      </c>
      <c r="G136" t="s">
        <v>831</v>
      </c>
      <c r="H136" t="s">
        <v>831</v>
      </c>
      <c r="I136" t="s">
        <v>831</v>
      </c>
      <c r="J136" t="s">
        <v>832</v>
      </c>
      <c r="K136" t="s">
        <v>831</v>
      </c>
      <c r="L136" t="s">
        <v>831</v>
      </c>
      <c r="M136" t="s">
        <v>831</v>
      </c>
      <c r="N136" t="s">
        <v>831</v>
      </c>
      <c r="O136" t="s">
        <v>831</v>
      </c>
      <c r="P136" t="s">
        <v>831</v>
      </c>
      <c r="Q136" t="s">
        <v>831</v>
      </c>
      <c r="R136" t="s">
        <v>831</v>
      </c>
      <c r="S136" t="s">
        <v>831</v>
      </c>
      <c r="T136" t="s">
        <v>831</v>
      </c>
      <c r="U136" t="s">
        <v>831</v>
      </c>
      <c r="V136" t="s">
        <v>832</v>
      </c>
      <c r="W136" t="s">
        <v>831</v>
      </c>
      <c r="X136" t="s">
        <v>831</v>
      </c>
      <c r="Y136" s="258">
        <v>65540.990000000005</v>
      </c>
    </row>
    <row r="137" spans="2:25" x14ac:dyDescent="0.25">
      <c r="B137" s="395" t="s">
        <v>350</v>
      </c>
      <c r="C137" t="s">
        <v>472</v>
      </c>
      <c r="D137" t="s">
        <v>752</v>
      </c>
      <c r="E137" t="s">
        <v>753</v>
      </c>
      <c r="F137" t="s">
        <v>828</v>
      </c>
      <c r="G137" t="s">
        <v>831</v>
      </c>
      <c r="H137" t="s">
        <v>831</v>
      </c>
      <c r="I137" t="s">
        <v>831</v>
      </c>
      <c r="J137" t="s">
        <v>832</v>
      </c>
      <c r="K137" t="s">
        <v>831</v>
      </c>
      <c r="L137" t="s">
        <v>831</v>
      </c>
      <c r="M137" t="s">
        <v>831</v>
      </c>
      <c r="N137" t="s">
        <v>831</v>
      </c>
      <c r="O137" t="s">
        <v>831</v>
      </c>
      <c r="P137" t="s">
        <v>831</v>
      </c>
      <c r="Q137" t="s">
        <v>831</v>
      </c>
      <c r="R137" t="s">
        <v>831</v>
      </c>
      <c r="S137" t="s">
        <v>831</v>
      </c>
      <c r="T137" t="s">
        <v>831</v>
      </c>
      <c r="U137" t="s">
        <v>831</v>
      </c>
      <c r="V137" t="s">
        <v>832</v>
      </c>
      <c r="W137" t="s">
        <v>831</v>
      </c>
      <c r="X137" t="s">
        <v>831</v>
      </c>
      <c r="Y137" s="258">
        <v>33930.69</v>
      </c>
    </row>
    <row r="138" spans="2:25" x14ac:dyDescent="0.25">
      <c r="B138" s="395" t="s">
        <v>350</v>
      </c>
      <c r="C138" t="s">
        <v>473</v>
      </c>
      <c r="D138" t="s">
        <v>754</v>
      </c>
      <c r="E138" t="s">
        <v>755</v>
      </c>
      <c r="F138" t="s">
        <v>829</v>
      </c>
      <c r="G138" t="s">
        <v>831</v>
      </c>
      <c r="H138" t="s">
        <v>831</v>
      </c>
      <c r="I138" t="s">
        <v>831</v>
      </c>
      <c r="J138" t="s">
        <v>832</v>
      </c>
      <c r="K138" t="s">
        <v>831</v>
      </c>
      <c r="L138" t="s">
        <v>831</v>
      </c>
      <c r="M138" t="s">
        <v>831</v>
      </c>
      <c r="N138" t="s">
        <v>831</v>
      </c>
      <c r="O138" t="s">
        <v>831</v>
      </c>
      <c r="P138" t="s">
        <v>831</v>
      </c>
      <c r="Q138" t="s">
        <v>831</v>
      </c>
      <c r="R138" t="s">
        <v>831</v>
      </c>
      <c r="S138" t="s">
        <v>831</v>
      </c>
      <c r="T138" t="s">
        <v>831</v>
      </c>
      <c r="U138" t="s">
        <v>831</v>
      </c>
      <c r="V138" t="s">
        <v>832</v>
      </c>
      <c r="W138" t="s">
        <v>831</v>
      </c>
      <c r="X138" t="s">
        <v>831</v>
      </c>
      <c r="Y138" s="258">
        <v>43087.71</v>
      </c>
    </row>
    <row r="139" spans="2:25" x14ac:dyDescent="0.25">
      <c r="B139" s="395" t="s">
        <v>350</v>
      </c>
      <c r="C139" t="s">
        <v>474</v>
      </c>
      <c r="D139" t="s">
        <v>756</v>
      </c>
      <c r="E139" t="s">
        <v>757</v>
      </c>
      <c r="F139" t="s">
        <v>828</v>
      </c>
      <c r="G139" t="s">
        <v>831</v>
      </c>
      <c r="H139" t="s">
        <v>831</v>
      </c>
      <c r="I139" t="s">
        <v>831</v>
      </c>
      <c r="J139" t="s">
        <v>832</v>
      </c>
      <c r="K139" t="s">
        <v>831</v>
      </c>
      <c r="L139" t="s">
        <v>831</v>
      </c>
      <c r="M139" t="s">
        <v>831</v>
      </c>
      <c r="N139" t="s">
        <v>831</v>
      </c>
      <c r="O139" t="s">
        <v>831</v>
      </c>
      <c r="P139" t="s">
        <v>831</v>
      </c>
      <c r="Q139" t="s">
        <v>831</v>
      </c>
      <c r="R139" t="s">
        <v>831</v>
      </c>
      <c r="S139" t="s">
        <v>831</v>
      </c>
      <c r="T139" t="s">
        <v>831</v>
      </c>
      <c r="U139" t="s">
        <v>831</v>
      </c>
      <c r="V139" t="s">
        <v>832</v>
      </c>
      <c r="W139" t="s">
        <v>831</v>
      </c>
      <c r="X139" t="s">
        <v>831</v>
      </c>
      <c r="Y139" s="258">
        <v>34740.69</v>
      </c>
    </row>
    <row r="140" spans="2:25" x14ac:dyDescent="0.25">
      <c r="B140" s="395" t="s">
        <v>350</v>
      </c>
      <c r="C140" t="s">
        <v>475</v>
      </c>
      <c r="D140" t="s">
        <v>758</v>
      </c>
      <c r="E140" t="s">
        <v>759</v>
      </c>
      <c r="F140" t="s">
        <v>829</v>
      </c>
      <c r="G140" t="s">
        <v>831</v>
      </c>
      <c r="H140" t="s">
        <v>831</v>
      </c>
      <c r="I140" t="s">
        <v>831</v>
      </c>
      <c r="J140" t="s">
        <v>832</v>
      </c>
      <c r="K140" t="s">
        <v>831</v>
      </c>
      <c r="L140" t="s">
        <v>831</v>
      </c>
      <c r="M140" t="s">
        <v>831</v>
      </c>
      <c r="N140" t="s">
        <v>831</v>
      </c>
      <c r="O140" t="s">
        <v>831</v>
      </c>
      <c r="P140" t="s">
        <v>831</v>
      </c>
      <c r="Q140" t="s">
        <v>831</v>
      </c>
      <c r="R140" t="s">
        <v>831</v>
      </c>
      <c r="S140" t="s">
        <v>831</v>
      </c>
      <c r="T140" t="s">
        <v>831</v>
      </c>
      <c r="U140" t="s">
        <v>831</v>
      </c>
      <c r="V140" t="s">
        <v>832</v>
      </c>
      <c r="W140" t="s">
        <v>831</v>
      </c>
      <c r="X140" t="s">
        <v>831</v>
      </c>
      <c r="Y140" s="258">
        <v>84918.21</v>
      </c>
    </row>
    <row r="141" spans="2:25" x14ac:dyDescent="0.25">
      <c r="B141" s="395" t="s">
        <v>350</v>
      </c>
      <c r="C141" t="s">
        <v>476</v>
      </c>
      <c r="D141" t="s">
        <v>760</v>
      </c>
      <c r="E141" t="s">
        <v>761</v>
      </c>
      <c r="F141" t="s">
        <v>829</v>
      </c>
      <c r="G141" t="s">
        <v>831</v>
      </c>
      <c r="H141" t="s">
        <v>831</v>
      </c>
      <c r="I141" t="s">
        <v>831</v>
      </c>
      <c r="J141" t="s">
        <v>831</v>
      </c>
      <c r="K141" t="s">
        <v>831</v>
      </c>
      <c r="L141" t="s">
        <v>831</v>
      </c>
      <c r="M141" t="s">
        <v>832</v>
      </c>
      <c r="N141" t="s">
        <v>831</v>
      </c>
      <c r="O141" t="s">
        <v>831</v>
      </c>
      <c r="P141" t="s">
        <v>831</v>
      </c>
      <c r="Q141" t="s">
        <v>831</v>
      </c>
      <c r="R141" t="s">
        <v>831</v>
      </c>
      <c r="S141" t="s">
        <v>831</v>
      </c>
      <c r="T141" t="s">
        <v>831</v>
      </c>
      <c r="U141" t="s">
        <v>831</v>
      </c>
      <c r="V141" t="s">
        <v>832</v>
      </c>
      <c r="W141" t="s">
        <v>831</v>
      </c>
      <c r="X141" t="s">
        <v>831</v>
      </c>
      <c r="Y141" s="258">
        <v>49355.69</v>
      </c>
    </row>
    <row r="142" spans="2:25" x14ac:dyDescent="0.25">
      <c r="B142" s="395" t="s">
        <v>350</v>
      </c>
      <c r="C142" t="s">
        <v>477</v>
      </c>
      <c r="D142" t="s">
        <v>762</v>
      </c>
      <c r="E142" t="s">
        <v>763</v>
      </c>
      <c r="F142" t="s">
        <v>828</v>
      </c>
      <c r="G142" t="s">
        <v>831</v>
      </c>
      <c r="H142" t="s">
        <v>831</v>
      </c>
      <c r="I142" t="s">
        <v>831</v>
      </c>
      <c r="J142" t="s">
        <v>831</v>
      </c>
      <c r="K142" t="s">
        <v>831</v>
      </c>
      <c r="L142" t="s">
        <v>831</v>
      </c>
      <c r="M142" t="s">
        <v>832</v>
      </c>
      <c r="N142" t="s">
        <v>831</v>
      </c>
      <c r="O142" t="s">
        <v>831</v>
      </c>
      <c r="P142" t="s">
        <v>831</v>
      </c>
      <c r="Q142" t="s">
        <v>831</v>
      </c>
      <c r="R142" t="s">
        <v>831</v>
      </c>
      <c r="S142" t="s">
        <v>831</v>
      </c>
      <c r="T142" t="s">
        <v>831</v>
      </c>
      <c r="U142" t="s">
        <v>831</v>
      </c>
      <c r="V142" t="s">
        <v>832</v>
      </c>
      <c r="W142" t="s">
        <v>831</v>
      </c>
      <c r="X142" t="s">
        <v>831</v>
      </c>
      <c r="Y142" s="258">
        <v>16570.82</v>
      </c>
    </row>
    <row r="143" spans="2:25" x14ac:dyDescent="0.25">
      <c r="B143" s="395" t="s">
        <v>350</v>
      </c>
      <c r="C143" t="s">
        <v>478</v>
      </c>
      <c r="D143" t="s">
        <v>764</v>
      </c>
      <c r="E143" t="s">
        <v>765</v>
      </c>
      <c r="F143" t="s">
        <v>828</v>
      </c>
      <c r="G143" t="s">
        <v>831</v>
      </c>
      <c r="H143" t="s">
        <v>831</v>
      </c>
      <c r="I143" t="s">
        <v>831</v>
      </c>
      <c r="J143" t="s">
        <v>831</v>
      </c>
      <c r="K143" t="s">
        <v>831</v>
      </c>
      <c r="L143" t="s">
        <v>831</v>
      </c>
      <c r="M143" t="s">
        <v>832</v>
      </c>
      <c r="N143" t="s">
        <v>831</v>
      </c>
      <c r="O143" t="s">
        <v>831</v>
      </c>
      <c r="P143" t="s">
        <v>831</v>
      </c>
      <c r="Q143" t="s">
        <v>831</v>
      </c>
      <c r="R143" t="s">
        <v>831</v>
      </c>
      <c r="S143" t="s">
        <v>831</v>
      </c>
      <c r="T143" t="s">
        <v>831</v>
      </c>
      <c r="U143" t="s">
        <v>831</v>
      </c>
      <c r="V143" t="s">
        <v>832</v>
      </c>
      <c r="W143" t="s">
        <v>831</v>
      </c>
      <c r="X143" t="s">
        <v>831</v>
      </c>
      <c r="Y143" s="258">
        <v>16761.68</v>
      </c>
    </row>
    <row r="144" spans="2:25" x14ac:dyDescent="0.25">
      <c r="B144" s="395" t="s">
        <v>350</v>
      </c>
      <c r="C144" t="s">
        <v>479</v>
      </c>
      <c r="D144" t="s">
        <v>766</v>
      </c>
      <c r="E144" t="s">
        <v>767</v>
      </c>
      <c r="F144" t="s">
        <v>830</v>
      </c>
      <c r="G144" t="s">
        <v>831</v>
      </c>
      <c r="H144" t="s">
        <v>831</v>
      </c>
      <c r="I144" t="s">
        <v>831</v>
      </c>
      <c r="J144" t="s">
        <v>831</v>
      </c>
      <c r="K144" t="s">
        <v>831</v>
      </c>
      <c r="L144" t="s">
        <v>831</v>
      </c>
      <c r="M144" t="s">
        <v>832</v>
      </c>
      <c r="N144" t="s">
        <v>831</v>
      </c>
      <c r="O144" t="s">
        <v>831</v>
      </c>
      <c r="P144" t="s">
        <v>831</v>
      </c>
      <c r="Q144" t="s">
        <v>831</v>
      </c>
      <c r="R144" t="s">
        <v>831</v>
      </c>
      <c r="S144" t="s">
        <v>831</v>
      </c>
      <c r="T144" t="s">
        <v>831</v>
      </c>
      <c r="U144" t="s">
        <v>831</v>
      </c>
      <c r="V144" t="s">
        <v>832</v>
      </c>
      <c r="W144" t="s">
        <v>831</v>
      </c>
      <c r="X144" t="s">
        <v>831</v>
      </c>
      <c r="Y144" s="258">
        <v>17723.71</v>
      </c>
    </row>
    <row r="145" spans="2:25" x14ac:dyDescent="0.25">
      <c r="B145" s="395" t="s">
        <v>350</v>
      </c>
      <c r="C145" t="s">
        <v>480</v>
      </c>
      <c r="D145" t="s">
        <v>768</v>
      </c>
      <c r="E145" t="s">
        <v>769</v>
      </c>
      <c r="F145" t="s">
        <v>830</v>
      </c>
      <c r="G145" t="s">
        <v>831</v>
      </c>
      <c r="H145" t="s">
        <v>831</v>
      </c>
      <c r="I145" t="s">
        <v>831</v>
      </c>
      <c r="J145" t="s">
        <v>831</v>
      </c>
      <c r="K145" t="s">
        <v>831</v>
      </c>
      <c r="L145" t="s">
        <v>831</v>
      </c>
      <c r="M145" t="s">
        <v>832</v>
      </c>
      <c r="N145" t="s">
        <v>831</v>
      </c>
      <c r="O145" t="s">
        <v>831</v>
      </c>
      <c r="P145" t="s">
        <v>831</v>
      </c>
      <c r="Q145" t="s">
        <v>831</v>
      </c>
      <c r="R145" t="s">
        <v>831</v>
      </c>
      <c r="S145" t="s">
        <v>831</v>
      </c>
      <c r="T145" t="s">
        <v>831</v>
      </c>
      <c r="U145" t="s">
        <v>831</v>
      </c>
      <c r="V145" t="s">
        <v>832</v>
      </c>
      <c r="W145" t="s">
        <v>831</v>
      </c>
      <c r="X145" t="s">
        <v>831</v>
      </c>
      <c r="Y145" s="258">
        <v>15259.63</v>
      </c>
    </row>
    <row r="146" spans="2:25" x14ac:dyDescent="0.25">
      <c r="B146" s="395" t="s">
        <v>350</v>
      </c>
      <c r="C146" t="s">
        <v>481</v>
      </c>
      <c r="D146" t="s">
        <v>770</v>
      </c>
      <c r="E146" t="s">
        <v>771</v>
      </c>
      <c r="F146" t="s">
        <v>830</v>
      </c>
      <c r="G146" t="s">
        <v>831</v>
      </c>
      <c r="H146" t="s">
        <v>831</v>
      </c>
      <c r="I146" t="s">
        <v>831</v>
      </c>
      <c r="J146" t="s">
        <v>831</v>
      </c>
      <c r="K146" t="s">
        <v>831</v>
      </c>
      <c r="L146" t="s">
        <v>831</v>
      </c>
      <c r="M146" t="s">
        <v>832</v>
      </c>
      <c r="N146" t="s">
        <v>831</v>
      </c>
      <c r="O146" t="s">
        <v>831</v>
      </c>
      <c r="P146" t="s">
        <v>831</v>
      </c>
      <c r="Q146" t="s">
        <v>831</v>
      </c>
      <c r="R146" t="s">
        <v>831</v>
      </c>
      <c r="S146" t="s">
        <v>831</v>
      </c>
      <c r="T146" t="s">
        <v>831</v>
      </c>
      <c r="U146" t="s">
        <v>831</v>
      </c>
      <c r="V146" t="s">
        <v>832</v>
      </c>
      <c r="W146" t="s">
        <v>831</v>
      </c>
      <c r="X146" t="s">
        <v>831</v>
      </c>
      <c r="Y146" s="258">
        <v>32937.64</v>
      </c>
    </row>
    <row r="147" spans="2:25" x14ac:dyDescent="0.25">
      <c r="B147" s="395" t="s">
        <v>350</v>
      </c>
      <c r="C147" t="s">
        <v>482</v>
      </c>
      <c r="D147" t="s">
        <v>772</v>
      </c>
      <c r="E147" t="s">
        <v>773</v>
      </c>
      <c r="F147" t="s">
        <v>829</v>
      </c>
      <c r="G147" t="s">
        <v>831</v>
      </c>
      <c r="H147" t="s">
        <v>831</v>
      </c>
      <c r="I147" t="s">
        <v>831</v>
      </c>
      <c r="J147" t="s">
        <v>831</v>
      </c>
      <c r="K147" t="s">
        <v>831</v>
      </c>
      <c r="L147" t="s">
        <v>831</v>
      </c>
      <c r="M147" t="s">
        <v>832</v>
      </c>
      <c r="N147" t="s">
        <v>831</v>
      </c>
      <c r="O147" t="s">
        <v>831</v>
      </c>
      <c r="P147" t="s">
        <v>831</v>
      </c>
      <c r="Q147" t="s">
        <v>831</v>
      </c>
      <c r="R147" t="s">
        <v>831</v>
      </c>
      <c r="S147" t="s">
        <v>831</v>
      </c>
      <c r="T147" t="s">
        <v>831</v>
      </c>
      <c r="U147" t="s">
        <v>831</v>
      </c>
      <c r="V147" t="s">
        <v>832</v>
      </c>
      <c r="W147" t="s">
        <v>831</v>
      </c>
      <c r="X147" t="s">
        <v>831</v>
      </c>
      <c r="Y147" s="258">
        <v>35886.49</v>
      </c>
    </row>
    <row r="148" spans="2:25" x14ac:dyDescent="0.25">
      <c r="B148" s="395" t="s">
        <v>350</v>
      </c>
      <c r="C148" t="s">
        <v>483</v>
      </c>
      <c r="D148" t="s">
        <v>774</v>
      </c>
      <c r="E148" t="s">
        <v>775</v>
      </c>
      <c r="F148" t="s">
        <v>829</v>
      </c>
      <c r="G148" t="s">
        <v>831</v>
      </c>
      <c r="H148" t="s">
        <v>831</v>
      </c>
      <c r="I148" t="s">
        <v>831</v>
      </c>
      <c r="J148" t="s">
        <v>831</v>
      </c>
      <c r="K148" t="s">
        <v>831</v>
      </c>
      <c r="L148" t="s">
        <v>831</v>
      </c>
      <c r="M148" t="s">
        <v>832</v>
      </c>
      <c r="N148" t="s">
        <v>831</v>
      </c>
      <c r="O148" t="s">
        <v>831</v>
      </c>
      <c r="P148" t="s">
        <v>831</v>
      </c>
      <c r="Q148" t="s">
        <v>831</v>
      </c>
      <c r="R148" t="s">
        <v>831</v>
      </c>
      <c r="S148" t="s">
        <v>831</v>
      </c>
      <c r="T148" t="s">
        <v>831</v>
      </c>
      <c r="U148" t="s">
        <v>831</v>
      </c>
      <c r="V148" t="s">
        <v>832</v>
      </c>
      <c r="W148" t="s">
        <v>831</v>
      </c>
      <c r="X148" t="s">
        <v>831</v>
      </c>
      <c r="Y148" s="258">
        <v>18691.97</v>
      </c>
    </row>
    <row r="149" spans="2:25" x14ac:dyDescent="0.25">
      <c r="B149" s="395" t="s">
        <v>350</v>
      </c>
      <c r="C149" t="s">
        <v>484</v>
      </c>
      <c r="D149" t="s">
        <v>776</v>
      </c>
      <c r="E149" t="s">
        <v>777</v>
      </c>
      <c r="F149" t="s">
        <v>829</v>
      </c>
      <c r="G149" t="s">
        <v>831</v>
      </c>
      <c r="H149" t="s">
        <v>831</v>
      </c>
      <c r="I149" t="s">
        <v>831</v>
      </c>
      <c r="J149" t="s">
        <v>832</v>
      </c>
      <c r="K149" t="s">
        <v>831</v>
      </c>
      <c r="L149" t="s">
        <v>831</v>
      </c>
      <c r="M149" t="s">
        <v>831</v>
      </c>
      <c r="N149" t="s">
        <v>831</v>
      </c>
      <c r="O149" t="s">
        <v>831</v>
      </c>
      <c r="P149" t="s">
        <v>831</v>
      </c>
      <c r="Q149" t="s">
        <v>831</v>
      </c>
      <c r="R149" t="s">
        <v>831</v>
      </c>
      <c r="S149" t="s">
        <v>831</v>
      </c>
      <c r="T149" t="s">
        <v>831</v>
      </c>
      <c r="U149" t="s">
        <v>831</v>
      </c>
      <c r="V149" t="s">
        <v>832</v>
      </c>
      <c r="W149" t="s">
        <v>831</v>
      </c>
      <c r="X149" t="s">
        <v>831</v>
      </c>
      <c r="Y149" s="258">
        <v>32371.82</v>
      </c>
    </row>
    <row r="150" spans="2:25" x14ac:dyDescent="0.25">
      <c r="B150" s="395" t="s">
        <v>350</v>
      </c>
      <c r="C150" t="s">
        <v>485</v>
      </c>
      <c r="D150" t="s">
        <v>778</v>
      </c>
      <c r="E150" t="s">
        <v>779</v>
      </c>
      <c r="F150" t="s">
        <v>829</v>
      </c>
      <c r="G150" t="s">
        <v>831</v>
      </c>
      <c r="H150" t="s">
        <v>831</v>
      </c>
      <c r="I150" t="s">
        <v>831</v>
      </c>
      <c r="J150" t="s">
        <v>831</v>
      </c>
      <c r="K150" t="s">
        <v>831</v>
      </c>
      <c r="L150" t="s">
        <v>831</v>
      </c>
      <c r="M150" t="s">
        <v>832</v>
      </c>
      <c r="N150" t="s">
        <v>831</v>
      </c>
      <c r="O150" t="s">
        <v>831</v>
      </c>
      <c r="P150" t="s">
        <v>831</v>
      </c>
      <c r="Q150" t="s">
        <v>831</v>
      </c>
      <c r="R150" t="s">
        <v>831</v>
      </c>
      <c r="S150" t="s">
        <v>831</v>
      </c>
      <c r="T150" t="s">
        <v>831</v>
      </c>
      <c r="U150" t="s">
        <v>831</v>
      </c>
      <c r="V150" t="s">
        <v>832</v>
      </c>
      <c r="W150" t="s">
        <v>831</v>
      </c>
      <c r="X150" t="s">
        <v>831</v>
      </c>
      <c r="Y150" s="258">
        <v>12527.19</v>
      </c>
    </row>
    <row r="151" spans="2:25" x14ac:dyDescent="0.25">
      <c r="B151" s="395" t="s">
        <v>350</v>
      </c>
      <c r="C151" t="s">
        <v>486</v>
      </c>
      <c r="D151" t="s">
        <v>780</v>
      </c>
      <c r="E151" t="s">
        <v>781</v>
      </c>
      <c r="F151" t="s">
        <v>829</v>
      </c>
      <c r="G151" t="s">
        <v>831</v>
      </c>
      <c r="H151" t="s">
        <v>831</v>
      </c>
      <c r="I151" t="s">
        <v>831</v>
      </c>
      <c r="J151" t="s">
        <v>831</v>
      </c>
      <c r="K151" t="s">
        <v>831</v>
      </c>
      <c r="L151" t="s">
        <v>831</v>
      </c>
      <c r="M151" t="s">
        <v>832</v>
      </c>
      <c r="N151" t="s">
        <v>831</v>
      </c>
      <c r="O151" t="s">
        <v>831</v>
      </c>
      <c r="P151" t="s">
        <v>831</v>
      </c>
      <c r="Q151" t="s">
        <v>831</v>
      </c>
      <c r="R151" t="s">
        <v>831</v>
      </c>
      <c r="S151" t="s">
        <v>831</v>
      </c>
      <c r="T151" t="s">
        <v>831</v>
      </c>
      <c r="U151" t="s">
        <v>831</v>
      </c>
      <c r="V151" t="s">
        <v>832</v>
      </c>
      <c r="W151" t="s">
        <v>831</v>
      </c>
      <c r="X151" t="s">
        <v>831</v>
      </c>
      <c r="Y151" s="258">
        <v>34024.910000000003</v>
      </c>
    </row>
    <row r="152" spans="2:25" x14ac:dyDescent="0.25">
      <c r="B152" s="395" t="s">
        <v>350</v>
      </c>
      <c r="C152" t="s">
        <v>487</v>
      </c>
      <c r="D152" t="s">
        <v>782</v>
      </c>
      <c r="E152" t="s">
        <v>783</v>
      </c>
      <c r="F152" t="s">
        <v>828</v>
      </c>
      <c r="G152" t="s">
        <v>831</v>
      </c>
      <c r="H152" t="s">
        <v>831</v>
      </c>
      <c r="I152" t="s">
        <v>831</v>
      </c>
      <c r="J152" t="s">
        <v>832</v>
      </c>
      <c r="K152" t="s">
        <v>831</v>
      </c>
      <c r="L152" t="s">
        <v>831</v>
      </c>
      <c r="M152" t="s">
        <v>831</v>
      </c>
      <c r="N152" t="s">
        <v>831</v>
      </c>
      <c r="O152" t="s">
        <v>831</v>
      </c>
      <c r="P152" t="s">
        <v>831</v>
      </c>
      <c r="Q152" t="s">
        <v>831</v>
      </c>
      <c r="R152" t="s">
        <v>831</v>
      </c>
      <c r="S152" t="s">
        <v>831</v>
      </c>
      <c r="T152" t="s">
        <v>831</v>
      </c>
      <c r="U152" t="s">
        <v>831</v>
      </c>
      <c r="V152" t="s">
        <v>832</v>
      </c>
      <c r="W152" t="s">
        <v>831</v>
      </c>
      <c r="X152" t="s">
        <v>831</v>
      </c>
      <c r="Y152" s="258">
        <v>34167.07</v>
      </c>
    </row>
    <row r="153" spans="2:25" x14ac:dyDescent="0.25">
      <c r="B153" s="395" t="s">
        <v>350</v>
      </c>
      <c r="C153" t="s">
        <v>488</v>
      </c>
      <c r="D153" t="s">
        <v>784</v>
      </c>
      <c r="E153" t="s">
        <v>785</v>
      </c>
      <c r="F153" t="s">
        <v>829</v>
      </c>
      <c r="G153" t="s">
        <v>831</v>
      </c>
      <c r="H153" t="s">
        <v>831</v>
      </c>
      <c r="I153" t="s">
        <v>831</v>
      </c>
      <c r="J153" t="s">
        <v>831</v>
      </c>
      <c r="K153" t="s">
        <v>831</v>
      </c>
      <c r="L153" t="s">
        <v>831</v>
      </c>
      <c r="M153" t="s">
        <v>832</v>
      </c>
      <c r="N153" t="s">
        <v>831</v>
      </c>
      <c r="O153" t="s">
        <v>831</v>
      </c>
      <c r="P153" t="s">
        <v>831</v>
      </c>
      <c r="Q153" t="s">
        <v>831</v>
      </c>
      <c r="R153" t="s">
        <v>831</v>
      </c>
      <c r="S153" t="s">
        <v>831</v>
      </c>
      <c r="T153" t="s">
        <v>831</v>
      </c>
      <c r="U153" t="s">
        <v>831</v>
      </c>
      <c r="V153" t="s">
        <v>832</v>
      </c>
      <c r="W153" t="s">
        <v>831</v>
      </c>
      <c r="X153" t="s">
        <v>831</v>
      </c>
      <c r="Y153" s="258">
        <v>25910.51</v>
      </c>
    </row>
    <row r="154" spans="2:25" x14ac:dyDescent="0.25">
      <c r="B154" s="395" t="s">
        <v>350</v>
      </c>
      <c r="C154" t="s">
        <v>489</v>
      </c>
      <c r="D154" t="s">
        <v>786</v>
      </c>
      <c r="E154" t="s">
        <v>787</v>
      </c>
      <c r="F154" t="s">
        <v>828</v>
      </c>
      <c r="G154" t="s">
        <v>831</v>
      </c>
      <c r="H154" t="s">
        <v>831</v>
      </c>
      <c r="I154" t="s">
        <v>831</v>
      </c>
      <c r="J154" t="s">
        <v>831</v>
      </c>
      <c r="K154" t="s">
        <v>831</v>
      </c>
      <c r="L154" t="s">
        <v>831</v>
      </c>
      <c r="M154" t="s">
        <v>832</v>
      </c>
      <c r="N154" t="s">
        <v>831</v>
      </c>
      <c r="O154" t="s">
        <v>831</v>
      </c>
      <c r="P154" t="s">
        <v>831</v>
      </c>
      <c r="Q154" t="s">
        <v>831</v>
      </c>
      <c r="R154" t="s">
        <v>831</v>
      </c>
      <c r="S154" t="s">
        <v>831</v>
      </c>
      <c r="T154" t="s">
        <v>831</v>
      </c>
      <c r="U154" t="s">
        <v>831</v>
      </c>
      <c r="V154" t="s">
        <v>832</v>
      </c>
      <c r="W154" t="s">
        <v>831</v>
      </c>
      <c r="X154" t="s">
        <v>831</v>
      </c>
      <c r="Y154" s="258">
        <v>16189.1</v>
      </c>
    </row>
    <row r="155" spans="2:25" x14ac:dyDescent="0.25">
      <c r="B155" s="395" t="s">
        <v>350</v>
      </c>
      <c r="C155" t="s">
        <v>490</v>
      </c>
      <c r="D155" t="s">
        <v>788</v>
      </c>
      <c r="E155" t="s">
        <v>789</v>
      </c>
      <c r="F155" t="s">
        <v>829</v>
      </c>
      <c r="G155" t="s">
        <v>831</v>
      </c>
      <c r="H155" t="s">
        <v>831</v>
      </c>
      <c r="I155" t="s">
        <v>831</v>
      </c>
      <c r="J155" t="s">
        <v>831</v>
      </c>
      <c r="K155" t="s">
        <v>831</v>
      </c>
      <c r="L155" t="s">
        <v>831</v>
      </c>
      <c r="M155" t="s">
        <v>832</v>
      </c>
      <c r="N155" t="s">
        <v>831</v>
      </c>
      <c r="O155" t="s">
        <v>831</v>
      </c>
      <c r="P155" t="s">
        <v>831</v>
      </c>
      <c r="Q155" t="s">
        <v>831</v>
      </c>
      <c r="R155" t="s">
        <v>831</v>
      </c>
      <c r="S155" t="s">
        <v>831</v>
      </c>
      <c r="T155" t="s">
        <v>831</v>
      </c>
      <c r="U155" t="s">
        <v>831</v>
      </c>
      <c r="V155" t="s">
        <v>832</v>
      </c>
      <c r="W155" t="s">
        <v>831</v>
      </c>
      <c r="X155" t="s">
        <v>831</v>
      </c>
      <c r="Y155" s="258">
        <v>19436.32</v>
      </c>
    </row>
    <row r="156" spans="2:25" x14ac:dyDescent="0.25">
      <c r="B156" s="395" t="s">
        <v>350</v>
      </c>
      <c r="C156" t="s">
        <v>491</v>
      </c>
      <c r="D156" t="s">
        <v>790</v>
      </c>
      <c r="E156" t="s">
        <v>791</v>
      </c>
      <c r="F156" t="s">
        <v>828</v>
      </c>
      <c r="G156" t="s">
        <v>831</v>
      </c>
      <c r="H156" t="s">
        <v>831</v>
      </c>
      <c r="I156" t="s">
        <v>831</v>
      </c>
      <c r="J156" t="s">
        <v>831</v>
      </c>
      <c r="K156" t="s">
        <v>831</v>
      </c>
      <c r="L156" t="s">
        <v>831</v>
      </c>
      <c r="M156" t="s">
        <v>831</v>
      </c>
      <c r="N156" t="s">
        <v>831</v>
      </c>
      <c r="O156" t="s">
        <v>831</v>
      </c>
      <c r="P156" t="s">
        <v>831</v>
      </c>
      <c r="Q156" t="s">
        <v>831</v>
      </c>
      <c r="R156" t="s">
        <v>831</v>
      </c>
      <c r="S156" t="s">
        <v>832</v>
      </c>
      <c r="T156" t="s">
        <v>831</v>
      </c>
      <c r="U156" t="s">
        <v>831</v>
      </c>
      <c r="V156" t="s">
        <v>832</v>
      </c>
      <c r="W156" t="s">
        <v>831</v>
      </c>
      <c r="X156" t="s">
        <v>831</v>
      </c>
      <c r="Y156" s="258">
        <v>69036.12</v>
      </c>
    </row>
    <row r="157" spans="2:25" x14ac:dyDescent="0.25">
      <c r="B157" s="395" t="s">
        <v>350</v>
      </c>
      <c r="C157" t="s">
        <v>492</v>
      </c>
      <c r="D157" t="s">
        <v>792</v>
      </c>
      <c r="E157" t="s">
        <v>793</v>
      </c>
      <c r="F157" t="s">
        <v>829</v>
      </c>
      <c r="G157" t="s">
        <v>831</v>
      </c>
      <c r="H157" t="s">
        <v>831</v>
      </c>
      <c r="I157" t="s">
        <v>831</v>
      </c>
      <c r="J157" t="s">
        <v>832</v>
      </c>
      <c r="K157" t="s">
        <v>831</v>
      </c>
      <c r="L157" t="s">
        <v>831</v>
      </c>
      <c r="M157" t="s">
        <v>831</v>
      </c>
      <c r="N157" t="s">
        <v>831</v>
      </c>
      <c r="O157" t="s">
        <v>831</v>
      </c>
      <c r="P157" t="s">
        <v>831</v>
      </c>
      <c r="Q157" t="s">
        <v>831</v>
      </c>
      <c r="R157" t="s">
        <v>831</v>
      </c>
      <c r="S157" t="s">
        <v>831</v>
      </c>
      <c r="T157" t="s">
        <v>831</v>
      </c>
      <c r="U157" t="s">
        <v>831</v>
      </c>
      <c r="V157" t="s">
        <v>832</v>
      </c>
      <c r="W157" t="s">
        <v>831</v>
      </c>
      <c r="X157" t="s">
        <v>831</v>
      </c>
      <c r="Y157" s="258">
        <v>30058.27</v>
      </c>
    </row>
    <row r="158" spans="2:25" x14ac:dyDescent="0.25">
      <c r="B158" s="395" t="s">
        <v>350</v>
      </c>
      <c r="C158" t="s">
        <v>493</v>
      </c>
      <c r="D158" t="s">
        <v>794</v>
      </c>
      <c r="E158" t="s">
        <v>795</v>
      </c>
      <c r="F158" t="s">
        <v>829</v>
      </c>
      <c r="G158" t="s">
        <v>831</v>
      </c>
      <c r="H158" t="s">
        <v>831</v>
      </c>
      <c r="I158" t="s">
        <v>831</v>
      </c>
      <c r="J158" t="s">
        <v>831</v>
      </c>
      <c r="K158" t="s">
        <v>831</v>
      </c>
      <c r="L158" t="s">
        <v>831</v>
      </c>
      <c r="M158" t="s">
        <v>832</v>
      </c>
      <c r="N158" t="s">
        <v>831</v>
      </c>
      <c r="O158" t="s">
        <v>831</v>
      </c>
      <c r="P158" t="s">
        <v>831</v>
      </c>
      <c r="Q158" t="s">
        <v>831</v>
      </c>
      <c r="R158" t="s">
        <v>831</v>
      </c>
      <c r="S158" t="s">
        <v>831</v>
      </c>
      <c r="T158" t="s">
        <v>831</v>
      </c>
      <c r="U158" t="s">
        <v>831</v>
      </c>
      <c r="V158" t="s">
        <v>832</v>
      </c>
      <c r="W158" t="s">
        <v>831</v>
      </c>
      <c r="X158" t="s">
        <v>831</v>
      </c>
      <c r="Y158" s="258">
        <v>15936.81</v>
      </c>
    </row>
    <row r="159" spans="2:25" x14ac:dyDescent="0.25">
      <c r="B159" s="395" t="s">
        <v>350</v>
      </c>
      <c r="C159" t="s">
        <v>494</v>
      </c>
      <c r="D159" t="s">
        <v>796</v>
      </c>
      <c r="E159" t="s">
        <v>797</v>
      </c>
      <c r="F159" t="s">
        <v>830</v>
      </c>
      <c r="G159" t="s">
        <v>831</v>
      </c>
      <c r="H159" t="s">
        <v>831</v>
      </c>
      <c r="I159" t="s">
        <v>831</v>
      </c>
      <c r="J159" t="s">
        <v>831</v>
      </c>
      <c r="K159" t="s">
        <v>831</v>
      </c>
      <c r="L159" t="s">
        <v>831</v>
      </c>
      <c r="M159" t="s">
        <v>832</v>
      </c>
      <c r="N159" t="s">
        <v>831</v>
      </c>
      <c r="O159" t="s">
        <v>831</v>
      </c>
      <c r="P159" t="s">
        <v>831</v>
      </c>
      <c r="Q159" t="s">
        <v>831</v>
      </c>
      <c r="R159" t="s">
        <v>831</v>
      </c>
      <c r="S159" t="s">
        <v>831</v>
      </c>
      <c r="T159" t="s">
        <v>831</v>
      </c>
      <c r="U159" t="s">
        <v>831</v>
      </c>
      <c r="V159" t="s">
        <v>832</v>
      </c>
      <c r="W159" t="s">
        <v>831</v>
      </c>
      <c r="X159" t="s">
        <v>831</v>
      </c>
      <c r="Y159" s="258">
        <v>9617.5300000000007</v>
      </c>
    </row>
    <row r="160" spans="2:25" x14ac:dyDescent="0.25">
      <c r="B160" s="395" t="s">
        <v>350</v>
      </c>
      <c r="C160" t="s">
        <v>495</v>
      </c>
      <c r="D160" t="s">
        <v>798</v>
      </c>
      <c r="E160" t="s">
        <v>799</v>
      </c>
      <c r="F160" t="s">
        <v>830</v>
      </c>
      <c r="G160" t="s">
        <v>831</v>
      </c>
      <c r="H160" t="s">
        <v>831</v>
      </c>
      <c r="I160" t="s">
        <v>831</v>
      </c>
      <c r="J160" t="s">
        <v>831</v>
      </c>
      <c r="K160" t="s">
        <v>831</v>
      </c>
      <c r="L160" t="s">
        <v>831</v>
      </c>
      <c r="M160" t="s">
        <v>832</v>
      </c>
      <c r="N160" t="s">
        <v>831</v>
      </c>
      <c r="O160" t="s">
        <v>831</v>
      </c>
      <c r="P160" t="s">
        <v>831</v>
      </c>
      <c r="Q160" t="s">
        <v>831</v>
      </c>
      <c r="R160" t="s">
        <v>831</v>
      </c>
      <c r="S160" t="s">
        <v>831</v>
      </c>
      <c r="T160" t="s">
        <v>831</v>
      </c>
      <c r="U160" t="s">
        <v>831</v>
      </c>
      <c r="V160" t="s">
        <v>832</v>
      </c>
      <c r="W160" t="s">
        <v>831</v>
      </c>
      <c r="X160" t="s">
        <v>831</v>
      </c>
      <c r="Y160" s="258">
        <v>29441.01</v>
      </c>
    </row>
    <row r="161" spans="2:25" x14ac:dyDescent="0.25">
      <c r="B161" s="395" t="s">
        <v>350</v>
      </c>
      <c r="C161" t="s">
        <v>496</v>
      </c>
      <c r="D161" t="s">
        <v>800</v>
      </c>
      <c r="E161" t="s">
        <v>801</v>
      </c>
      <c r="F161" t="s">
        <v>829</v>
      </c>
      <c r="G161" t="s">
        <v>831</v>
      </c>
      <c r="H161" t="s">
        <v>831</v>
      </c>
      <c r="I161" t="s">
        <v>831</v>
      </c>
      <c r="J161" t="s">
        <v>832</v>
      </c>
      <c r="K161" t="s">
        <v>831</v>
      </c>
      <c r="L161" t="s">
        <v>831</v>
      </c>
      <c r="M161" t="s">
        <v>831</v>
      </c>
      <c r="N161" t="s">
        <v>831</v>
      </c>
      <c r="O161" t="s">
        <v>831</v>
      </c>
      <c r="P161" t="s">
        <v>831</v>
      </c>
      <c r="Q161" t="s">
        <v>831</v>
      </c>
      <c r="R161" t="s">
        <v>831</v>
      </c>
      <c r="S161" t="s">
        <v>831</v>
      </c>
      <c r="T161" t="s">
        <v>831</v>
      </c>
      <c r="U161" t="s">
        <v>831</v>
      </c>
      <c r="V161" t="s">
        <v>832</v>
      </c>
      <c r="W161" t="s">
        <v>831</v>
      </c>
      <c r="X161" t="s">
        <v>831</v>
      </c>
      <c r="Y161" s="258">
        <v>29680.27</v>
      </c>
    </row>
    <row r="162" spans="2:25" x14ac:dyDescent="0.25">
      <c r="B162" s="395" t="s">
        <v>350</v>
      </c>
      <c r="C162" t="s">
        <v>497</v>
      </c>
      <c r="D162" t="s">
        <v>802</v>
      </c>
      <c r="E162" t="s">
        <v>803</v>
      </c>
      <c r="F162" t="s">
        <v>829</v>
      </c>
      <c r="G162" t="s">
        <v>831</v>
      </c>
      <c r="H162" t="s">
        <v>831</v>
      </c>
      <c r="I162" t="s">
        <v>831</v>
      </c>
      <c r="J162" t="s">
        <v>832</v>
      </c>
      <c r="K162" t="s">
        <v>831</v>
      </c>
      <c r="L162" t="s">
        <v>831</v>
      </c>
      <c r="M162" t="s">
        <v>831</v>
      </c>
      <c r="N162" t="s">
        <v>831</v>
      </c>
      <c r="O162" t="s">
        <v>831</v>
      </c>
      <c r="P162" t="s">
        <v>831</v>
      </c>
      <c r="Q162" t="s">
        <v>831</v>
      </c>
      <c r="R162" t="s">
        <v>831</v>
      </c>
      <c r="S162" t="s">
        <v>831</v>
      </c>
      <c r="T162" t="s">
        <v>831</v>
      </c>
      <c r="U162" t="s">
        <v>831</v>
      </c>
      <c r="V162" t="s">
        <v>832</v>
      </c>
      <c r="W162" t="s">
        <v>831</v>
      </c>
      <c r="X162" t="s">
        <v>831</v>
      </c>
      <c r="Y162" s="258">
        <v>81614.880000000005</v>
      </c>
    </row>
    <row r="163" spans="2:25" x14ac:dyDescent="0.25">
      <c r="B163" s="395" t="s">
        <v>350</v>
      </c>
      <c r="C163" t="s">
        <v>498</v>
      </c>
      <c r="D163" t="s">
        <v>804</v>
      </c>
      <c r="E163" t="s">
        <v>805</v>
      </c>
      <c r="F163" t="s">
        <v>828</v>
      </c>
      <c r="G163" t="s">
        <v>831</v>
      </c>
      <c r="H163" t="s">
        <v>831</v>
      </c>
      <c r="I163" t="s">
        <v>831</v>
      </c>
      <c r="J163" t="s">
        <v>832</v>
      </c>
      <c r="K163" t="s">
        <v>831</v>
      </c>
      <c r="L163" t="s">
        <v>831</v>
      </c>
      <c r="M163" t="s">
        <v>831</v>
      </c>
      <c r="N163" t="s">
        <v>831</v>
      </c>
      <c r="O163" t="s">
        <v>831</v>
      </c>
      <c r="P163" t="s">
        <v>831</v>
      </c>
      <c r="Q163" t="s">
        <v>831</v>
      </c>
      <c r="R163" t="s">
        <v>831</v>
      </c>
      <c r="S163" t="s">
        <v>831</v>
      </c>
      <c r="T163" t="s">
        <v>831</v>
      </c>
      <c r="U163" t="s">
        <v>831</v>
      </c>
      <c r="V163" t="s">
        <v>832</v>
      </c>
      <c r="W163" t="s">
        <v>831</v>
      </c>
      <c r="X163" t="s">
        <v>831</v>
      </c>
      <c r="Y163" s="258">
        <v>26760.12</v>
      </c>
    </row>
    <row r="164" spans="2:25" x14ac:dyDescent="0.25">
      <c r="B164" s="395" t="s">
        <v>350</v>
      </c>
      <c r="C164" t="s">
        <v>499</v>
      </c>
      <c r="D164" t="s">
        <v>806</v>
      </c>
      <c r="E164" t="s">
        <v>807</v>
      </c>
      <c r="F164" t="s">
        <v>828</v>
      </c>
      <c r="G164" t="s">
        <v>831</v>
      </c>
      <c r="H164" t="s">
        <v>831</v>
      </c>
      <c r="I164" t="s">
        <v>831</v>
      </c>
      <c r="J164" t="s">
        <v>832</v>
      </c>
      <c r="K164" t="s">
        <v>831</v>
      </c>
      <c r="L164" t="s">
        <v>831</v>
      </c>
      <c r="M164" t="s">
        <v>831</v>
      </c>
      <c r="N164" t="s">
        <v>831</v>
      </c>
      <c r="O164" t="s">
        <v>831</v>
      </c>
      <c r="P164" t="s">
        <v>831</v>
      </c>
      <c r="Q164" t="s">
        <v>831</v>
      </c>
      <c r="R164" t="s">
        <v>831</v>
      </c>
      <c r="S164" t="s">
        <v>831</v>
      </c>
      <c r="T164" t="s">
        <v>831</v>
      </c>
      <c r="U164" t="s">
        <v>831</v>
      </c>
      <c r="V164" t="s">
        <v>832</v>
      </c>
      <c r="W164" t="s">
        <v>831</v>
      </c>
      <c r="X164" t="s">
        <v>831</v>
      </c>
      <c r="Y164" s="258">
        <v>28565.57</v>
      </c>
    </row>
    <row r="165" spans="2:25" x14ac:dyDescent="0.25">
      <c r="B165" s="395" t="s">
        <v>350</v>
      </c>
      <c r="C165" t="s">
        <v>500</v>
      </c>
      <c r="D165" t="s">
        <v>808</v>
      </c>
      <c r="E165" t="s">
        <v>809</v>
      </c>
      <c r="F165" t="s">
        <v>828</v>
      </c>
      <c r="G165" t="s">
        <v>831</v>
      </c>
      <c r="H165" t="s">
        <v>831</v>
      </c>
      <c r="I165" t="s">
        <v>831</v>
      </c>
      <c r="J165" t="s">
        <v>831</v>
      </c>
      <c r="K165" t="s">
        <v>831</v>
      </c>
      <c r="L165" t="s">
        <v>831</v>
      </c>
      <c r="M165" t="s">
        <v>832</v>
      </c>
      <c r="N165" t="s">
        <v>831</v>
      </c>
      <c r="O165" t="s">
        <v>831</v>
      </c>
      <c r="P165" t="s">
        <v>831</v>
      </c>
      <c r="Q165" t="s">
        <v>831</v>
      </c>
      <c r="R165" t="s">
        <v>831</v>
      </c>
      <c r="S165" t="s">
        <v>831</v>
      </c>
      <c r="T165" t="s">
        <v>831</v>
      </c>
      <c r="U165" t="s">
        <v>831</v>
      </c>
      <c r="V165" t="s">
        <v>832</v>
      </c>
      <c r="W165" t="s">
        <v>831</v>
      </c>
      <c r="X165" t="s">
        <v>831</v>
      </c>
      <c r="Y165" s="258">
        <v>7729.83</v>
      </c>
    </row>
    <row r="166" spans="2:25" x14ac:dyDescent="0.25">
      <c r="B166" s="395" t="s">
        <v>350</v>
      </c>
      <c r="C166" t="s">
        <v>501</v>
      </c>
      <c r="D166" t="s">
        <v>810</v>
      </c>
      <c r="E166" t="s">
        <v>811</v>
      </c>
      <c r="F166" t="s">
        <v>829</v>
      </c>
      <c r="G166" t="s">
        <v>831</v>
      </c>
      <c r="H166" t="s">
        <v>831</v>
      </c>
      <c r="I166" t="s">
        <v>831</v>
      </c>
      <c r="J166" t="s">
        <v>831</v>
      </c>
      <c r="K166" t="s">
        <v>831</v>
      </c>
      <c r="L166" t="s">
        <v>831</v>
      </c>
      <c r="M166" t="s">
        <v>832</v>
      </c>
      <c r="N166" t="s">
        <v>831</v>
      </c>
      <c r="O166" t="s">
        <v>831</v>
      </c>
      <c r="P166" t="s">
        <v>831</v>
      </c>
      <c r="Q166" t="s">
        <v>831</v>
      </c>
      <c r="R166" t="s">
        <v>831</v>
      </c>
      <c r="S166" t="s">
        <v>831</v>
      </c>
      <c r="T166" t="s">
        <v>831</v>
      </c>
      <c r="U166" t="s">
        <v>831</v>
      </c>
      <c r="V166" t="s">
        <v>832</v>
      </c>
      <c r="W166" t="s">
        <v>831</v>
      </c>
      <c r="X166" t="s">
        <v>831</v>
      </c>
      <c r="Y166" s="258">
        <v>32367.919999999998</v>
      </c>
    </row>
    <row r="167" spans="2:25" x14ac:dyDescent="0.25">
      <c r="B167" s="395" t="s">
        <v>350</v>
      </c>
      <c r="C167" t="s">
        <v>502</v>
      </c>
      <c r="D167" t="s">
        <v>812</v>
      </c>
      <c r="E167" t="s">
        <v>813</v>
      </c>
      <c r="F167" t="s">
        <v>829</v>
      </c>
      <c r="G167" t="s">
        <v>831</v>
      </c>
      <c r="H167" t="s">
        <v>831</v>
      </c>
      <c r="I167" t="s">
        <v>831</v>
      </c>
      <c r="J167" t="s">
        <v>831</v>
      </c>
      <c r="K167" t="s">
        <v>831</v>
      </c>
      <c r="L167" t="s">
        <v>831</v>
      </c>
      <c r="M167" t="s">
        <v>832</v>
      </c>
      <c r="N167" t="s">
        <v>831</v>
      </c>
      <c r="O167" t="s">
        <v>831</v>
      </c>
      <c r="P167" t="s">
        <v>831</v>
      </c>
      <c r="Q167" t="s">
        <v>831</v>
      </c>
      <c r="R167" t="s">
        <v>831</v>
      </c>
      <c r="S167" t="s">
        <v>831</v>
      </c>
      <c r="T167" t="s">
        <v>831</v>
      </c>
      <c r="U167" t="s">
        <v>831</v>
      </c>
      <c r="V167" t="s">
        <v>832</v>
      </c>
      <c r="W167" t="s">
        <v>831</v>
      </c>
      <c r="X167" t="s">
        <v>831</v>
      </c>
      <c r="Y167" s="258">
        <v>15313.75</v>
      </c>
    </row>
    <row r="168" spans="2:25" x14ac:dyDescent="0.25">
      <c r="B168" s="395" t="s">
        <v>350</v>
      </c>
      <c r="C168" t="s">
        <v>503</v>
      </c>
      <c r="D168" t="s">
        <v>814</v>
      </c>
      <c r="E168" t="s">
        <v>815</v>
      </c>
      <c r="F168" t="s">
        <v>829</v>
      </c>
      <c r="G168" t="s">
        <v>831</v>
      </c>
      <c r="H168" t="s">
        <v>831</v>
      </c>
      <c r="I168" t="s">
        <v>831</v>
      </c>
      <c r="J168" t="s">
        <v>831</v>
      </c>
      <c r="K168" t="s">
        <v>831</v>
      </c>
      <c r="L168" t="s">
        <v>831</v>
      </c>
      <c r="M168" t="s">
        <v>832</v>
      </c>
      <c r="N168" t="s">
        <v>831</v>
      </c>
      <c r="O168" t="s">
        <v>831</v>
      </c>
      <c r="P168" t="s">
        <v>831</v>
      </c>
      <c r="Q168" t="s">
        <v>831</v>
      </c>
      <c r="R168" t="s">
        <v>831</v>
      </c>
      <c r="S168" t="s">
        <v>831</v>
      </c>
      <c r="T168" t="s">
        <v>831</v>
      </c>
      <c r="U168" t="s">
        <v>831</v>
      </c>
      <c r="V168" t="s">
        <v>832</v>
      </c>
      <c r="W168" t="s">
        <v>831</v>
      </c>
      <c r="X168" t="s">
        <v>831</v>
      </c>
      <c r="Y168" s="258">
        <v>34180.28</v>
      </c>
    </row>
    <row r="169" spans="2:25" x14ac:dyDescent="0.25">
      <c r="B169" s="395" t="s">
        <v>350</v>
      </c>
      <c r="C169" t="s">
        <v>504</v>
      </c>
      <c r="D169" t="s">
        <v>816</v>
      </c>
      <c r="E169" t="s">
        <v>817</v>
      </c>
      <c r="F169" t="s">
        <v>830</v>
      </c>
      <c r="G169" t="s">
        <v>831</v>
      </c>
      <c r="H169" t="s">
        <v>831</v>
      </c>
      <c r="I169" t="s">
        <v>831</v>
      </c>
      <c r="J169" t="s">
        <v>831</v>
      </c>
      <c r="K169" t="s">
        <v>831</v>
      </c>
      <c r="L169" t="s">
        <v>831</v>
      </c>
      <c r="M169" t="s">
        <v>832</v>
      </c>
      <c r="N169" t="s">
        <v>831</v>
      </c>
      <c r="O169" t="s">
        <v>831</v>
      </c>
      <c r="P169" t="s">
        <v>831</v>
      </c>
      <c r="Q169" t="s">
        <v>831</v>
      </c>
      <c r="R169" t="s">
        <v>831</v>
      </c>
      <c r="S169" t="s">
        <v>831</v>
      </c>
      <c r="T169" t="s">
        <v>831</v>
      </c>
      <c r="U169" t="s">
        <v>831</v>
      </c>
      <c r="V169" t="s">
        <v>832</v>
      </c>
      <c r="W169" t="s">
        <v>831</v>
      </c>
      <c r="X169" t="s">
        <v>831</v>
      </c>
      <c r="Y169" s="258">
        <v>36403.879999999997</v>
      </c>
    </row>
    <row r="170" spans="2:25" x14ac:dyDescent="0.25">
      <c r="B170" s="395" t="s">
        <v>350</v>
      </c>
      <c r="C170" t="s">
        <v>505</v>
      </c>
      <c r="D170" t="s">
        <v>818</v>
      </c>
      <c r="E170" t="s">
        <v>819</v>
      </c>
      <c r="F170" t="s">
        <v>829</v>
      </c>
      <c r="G170" t="s">
        <v>831</v>
      </c>
      <c r="H170" t="s">
        <v>831</v>
      </c>
      <c r="I170" t="s">
        <v>831</v>
      </c>
      <c r="J170" t="s">
        <v>832</v>
      </c>
      <c r="K170" t="s">
        <v>831</v>
      </c>
      <c r="L170" t="s">
        <v>831</v>
      </c>
      <c r="M170" t="s">
        <v>831</v>
      </c>
      <c r="N170" t="s">
        <v>831</v>
      </c>
      <c r="O170" t="s">
        <v>831</v>
      </c>
      <c r="P170" t="s">
        <v>831</v>
      </c>
      <c r="Q170" t="s">
        <v>831</v>
      </c>
      <c r="R170" t="s">
        <v>831</v>
      </c>
      <c r="S170" t="s">
        <v>831</v>
      </c>
      <c r="T170" t="s">
        <v>831</v>
      </c>
      <c r="U170" t="s">
        <v>831</v>
      </c>
      <c r="V170" t="s">
        <v>832</v>
      </c>
      <c r="W170" t="s">
        <v>831</v>
      </c>
      <c r="X170" t="s">
        <v>831</v>
      </c>
      <c r="Y170" s="258">
        <v>25947.87</v>
      </c>
    </row>
    <row r="171" spans="2:25" x14ac:dyDescent="0.25">
      <c r="B171" s="395" t="s">
        <v>350</v>
      </c>
      <c r="C171" t="s">
        <v>506</v>
      </c>
      <c r="D171" t="s">
        <v>820</v>
      </c>
      <c r="E171" t="s">
        <v>821</v>
      </c>
      <c r="F171" t="s">
        <v>829</v>
      </c>
      <c r="G171" t="s">
        <v>831</v>
      </c>
      <c r="H171" t="s">
        <v>831</v>
      </c>
      <c r="I171" t="s">
        <v>831</v>
      </c>
      <c r="J171" t="s">
        <v>832</v>
      </c>
      <c r="K171" t="s">
        <v>831</v>
      </c>
      <c r="L171" t="s">
        <v>831</v>
      </c>
      <c r="M171" t="s">
        <v>831</v>
      </c>
      <c r="N171" t="s">
        <v>831</v>
      </c>
      <c r="O171" t="s">
        <v>831</v>
      </c>
      <c r="P171" t="s">
        <v>831</v>
      </c>
      <c r="Q171" t="s">
        <v>831</v>
      </c>
      <c r="R171" t="s">
        <v>831</v>
      </c>
      <c r="S171" t="s">
        <v>831</v>
      </c>
      <c r="T171" t="s">
        <v>831</v>
      </c>
      <c r="U171" t="s">
        <v>831</v>
      </c>
      <c r="V171" t="s">
        <v>832</v>
      </c>
      <c r="W171" t="s">
        <v>831</v>
      </c>
      <c r="X171" t="s">
        <v>831</v>
      </c>
      <c r="Y171" s="258">
        <v>50252.37</v>
      </c>
    </row>
    <row r="172" spans="2:25" x14ac:dyDescent="0.25">
      <c r="B172" s="395" t="s">
        <v>350</v>
      </c>
      <c r="C172" t="s">
        <v>507</v>
      </c>
      <c r="D172" t="s">
        <v>822</v>
      </c>
      <c r="E172" t="s">
        <v>823</v>
      </c>
      <c r="F172" t="s">
        <v>829</v>
      </c>
      <c r="G172" t="s">
        <v>831</v>
      </c>
      <c r="H172" t="s">
        <v>831</v>
      </c>
      <c r="I172" t="s">
        <v>831</v>
      </c>
      <c r="J172" t="s">
        <v>831</v>
      </c>
      <c r="K172" t="s">
        <v>831</v>
      </c>
      <c r="L172" t="s">
        <v>831</v>
      </c>
      <c r="M172" t="s">
        <v>832</v>
      </c>
      <c r="N172" t="s">
        <v>831</v>
      </c>
      <c r="O172" t="s">
        <v>831</v>
      </c>
      <c r="P172" t="s">
        <v>831</v>
      </c>
      <c r="Q172" t="s">
        <v>831</v>
      </c>
      <c r="R172" t="s">
        <v>831</v>
      </c>
      <c r="S172" t="s">
        <v>831</v>
      </c>
      <c r="T172" t="s">
        <v>831</v>
      </c>
      <c r="U172" t="s">
        <v>831</v>
      </c>
      <c r="V172" t="s">
        <v>832</v>
      </c>
      <c r="W172" t="s">
        <v>831</v>
      </c>
      <c r="X172" t="s">
        <v>831</v>
      </c>
      <c r="Y172" s="258">
        <v>13672.35</v>
      </c>
    </row>
    <row r="173" spans="2:25" x14ac:dyDescent="0.25">
      <c r="B173" s="395" t="s">
        <v>350</v>
      </c>
      <c r="C173" t="s">
        <v>508</v>
      </c>
      <c r="D173" t="s">
        <v>824</v>
      </c>
      <c r="E173" t="s">
        <v>825</v>
      </c>
      <c r="F173" t="s">
        <v>829</v>
      </c>
      <c r="G173" t="s">
        <v>831</v>
      </c>
      <c r="H173" t="s">
        <v>831</v>
      </c>
      <c r="I173" t="s">
        <v>831</v>
      </c>
      <c r="J173" t="s">
        <v>831</v>
      </c>
      <c r="K173" t="s">
        <v>831</v>
      </c>
      <c r="L173" t="s">
        <v>831</v>
      </c>
      <c r="M173" t="s">
        <v>832</v>
      </c>
      <c r="N173" t="s">
        <v>831</v>
      </c>
      <c r="O173" t="s">
        <v>831</v>
      </c>
      <c r="P173" t="s">
        <v>831</v>
      </c>
      <c r="Q173" t="s">
        <v>831</v>
      </c>
      <c r="R173" t="s">
        <v>831</v>
      </c>
      <c r="S173" t="s">
        <v>831</v>
      </c>
      <c r="T173" t="s">
        <v>831</v>
      </c>
      <c r="U173" t="s">
        <v>831</v>
      </c>
      <c r="V173" t="s">
        <v>832</v>
      </c>
      <c r="W173" t="s">
        <v>831</v>
      </c>
      <c r="X173" t="s">
        <v>831</v>
      </c>
      <c r="Y173" s="258">
        <v>1908.6</v>
      </c>
    </row>
    <row r="174" spans="2:25" x14ac:dyDescent="0.25">
      <c r="B174" s="395" t="s">
        <v>350</v>
      </c>
      <c r="C174" t="s">
        <v>509</v>
      </c>
      <c r="D174" t="s">
        <v>826</v>
      </c>
      <c r="E174" t="s">
        <v>827</v>
      </c>
      <c r="F174" t="s">
        <v>830</v>
      </c>
      <c r="G174" t="s">
        <v>831</v>
      </c>
      <c r="H174" t="s">
        <v>831</v>
      </c>
      <c r="I174" t="s">
        <v>831</v>
      </c>
      <c r="J174" t="s">
        <v>831</v>
      </c>
      <c r="K174" t="s">
        <v>831</v>
      </c>
      <c r="L174" t="s">
        <v>831</v>
      </c>
      <c r="M174" t="s">
        <v>832</v>
      </c>
      <c r="N174" t="s">
        <v>831</v>
      </c>
      <c r="O174" t="s">
        <v>831</v>
      </c>
      <c r="P174" t="s">
        <v>831</v>
      </c>
      <c r="Q174" t="s">
        <v>831</v>
      </c>
      <c r="R174" t="s">
        <v>831</v>
      </c>
      <c r="S174" t="s">
        <v>831</v>
      </c>
      <c r="T174" t="s">
        <v>831</v>
      </c>
      <c r="U174" t="s">
        <v>831</v>
      </c>
      <c r="V174" t="s">
        <v>832</v>
      </c>
      <c r="W174" t="s">
        <v>831</v>
      </c>
      <c r="X174" t="s">
        <v>831</v>
      </c>
      <c r="Y174" s="258">
        <v>1145.1600000000001</v>
      </c>
    </row>
    <row r="175" spans="2:25" x14ac:dyDescent="0.25">
      <c r="B175" s="158" t="s">
        <v>345</v>
      </c>
      <c r="C175" s="159">
        <f>COUNTA(Tabla11[RFC])</f>
        <v>159</v>
      </c>
      <c r="D175" s="48"/>
      <c r="F175" s="48"/>
      <c r="G175" s="157"/>
      <c r="H175" s="46"/>
      <c r="I175" s="46"/>
      <c r="J175" s="46"/>
      <c r="K175" s="46"/>
      <c r="L175" s="46"/>
      <c r="M175" s="46"/>
      <c r="N175" s="46"/>
      <c r="O175" s="48"/>
      <c r="P175" s="48"/>
      <c r="Q175" s="48"/>
      <c r="R175" s="48"/>
      <c r="S175" s="48"/>
      <c r="T175" s="48"/>
      <c r="U175" s="48"/>
      <c r="V175" s="478" t="s">
        <v>139</v>
      </c>
      <c r="W175" s="478"/>
      <c r="X175" s="478"/>
      <c r="Y175" s="160">
        <f>SUBTOTAL(109,Tabla11[Columna1])</f>
        <v>8478819.0800000038</v>
      </c>
    </row>
    <row r="176" spans="2:25" x14ac:dyDescent="0.25">
      <c r="B176" s="50"/>
      <c r="C176" s="51"/>
      <c r="D176" s="51"/>
      <c r="E176" s="52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161"/>
    </row>
    <row r="177" spans="2:25" x14ac:dyDescent="0.25">
      <c r="B177" s="54" t="s">
        <v>80</v>
      </c>
      <c r="C177" s="157"/>
      <c r="D177" s="157"/>
      <c r="E177" s="162"/>
      <c r="F177" s="157"/>
      <c r="G177" s="157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</row>
    <row r="178" spans="2:25" x14ac:dyDescent="0.25">
      <c r="B178" s="54" t="s">
        <v>346</v>
      </c>
      <c r="C178" s="157"/>
      <c r="D178" s="157"/>
      <c r="E178" s="162"/>
      <c r="F178" s="157"/>
      <c r="G178" s="157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</row>
    <row r="179" spans="2:25" x14ac:dyDescent="0.25">
      <c r="B179" s="54"/>
      <c r="C179" s="157"/>
      <c r="D179" s="157"/>
      <c r="E179" s="162"/>
      <c r="F179" s="157"/>
      <c r="G179" s="157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</row>
    <row r="180" spans="2:25" x14ac:dyDescent="0.25">
      <c r="B180" s="54"/>
      <c r="C180" s="157"/>
      <c r="D180" s="157"/>
      <c r="E180" s="162"/>
      <c r="F180" s="157"/>
      <c r="G180" s="157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</row>
    <row r="181" spans="2:25" x14ac:dyDescent="0.25">
      <c r="B181" s="163"/>
      <c r="C181" s="157"/>
      <c r="D181" s="157"/>
      <c r="E181" s="162"/>
      <c r="F181" s="157"/>
      <c r="G181" s="157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</row>
    <row r="182" spans="2:25" x14ac:dyDescent="0.25">
      <c r="B182" s="11"/>
      <c r="C182" s="12"/>
      <c r="D182" s="13"/>
    </row>
    <row r="183" spans="2:25" x14ac:dyDescent="0.25">
      <c r="B183" s="438" t="str">
        <f>'Caratula Resumen'!B46:E46</f>
        <v>Héctor Alejandro González López</v>
      </c>
      <c r="C183" s="439"/>
      <c r="D183" s="440"/>
    </row>
    <row r="184" spans="2:25" x14ac:dyDescent="0.25">
      <c r="B184" s="441" t="s">
        <v>42</v>
      </c>
      <c r="C184" s="442"/>
      <c r="D184" s="443"/>
    </row>
    <row r="185" spans="2:25" x14ac:dyDescent="0.25">
      <c r="B185" s="14"/>
      <c r="C185" s="365"/>
      <c r="D185" s="16"/>
    </row>
    <row r="186" spans="2:25" x14ac:dyDescent="0.25">
      <c r="B186" s="438" t="str">
        <f>'Caratula Resumen'!B49:E49</f>
        <v>Unidad de Enlace PEF / CONAC</v>
      </c>
      <c r="C186" s="439"/>
      <c r="D186" s="440"/>
    </row>
    <row r="187" spans="2:25" x14ac:dyDescent="0.25">
      <c r="B187" s="441" t="s">
        <v>43</v>
      </c>
      <c r="C187" s="442"/>
      <c r="D187" s="443"/>
    </row>
    <row r="188" spans="2:25" x14ac:dyDescent="0.25">
      <c r="B188" s="14"/>
      <c r="C188" s="365"/>
      <c r="D188" s="16"/>
    </row>
    <row r="189" spans="2:25" x14ac:dyDescent="0.25">
      <c r="B189" s="438"/>
      <c r="C189" s="439"/>
      <c r="D189" s="440"/>
    </row>
    <row r="190" spans="2:25" x14ac:dyDescent="0.25">
      <c r="B190" s="441" t="s">
        <v>44</v>
      </c>
      <c r="C190" s="442"/>
      <c r="D190" s="443"/>
    </row>
    <row r="191" spans="2:25" x14ac:dyDescent="0.25">
      <c r="B191" s="14"/>
      <c r="C191" s="365"/>
      <c r="D191" s="16"/>
    </row>
    <row r="192" spans="2:25" x14ac:dyDescent="0.25">
      <c r="B192" s="444">
        <f>'Caratula Resumen'!B55:E55</f>
        <v>44111</v>
      </c>
      <c r="C192" s="460"/>
      <c r="D192" s="461"/>
    </row>
    <row r="193" spans="2:4" x14ac:dyDescent="0.25">
      <c r="B193" s="441" t="s">
        <v>45</v>
      </c>
      <c r="C193" s="442"/>
      <c r="D193" s="443"/>
    </row>
    <row r="194" spans="2:4" x14ac:dyDescent="0.25">
      <c r="B194" s="386"/>
      <c r="C194" s="387"/>
      <c r="D194" s="388"/>
    </row>
  </sheetData>
  <mergeCells count="25">
    <mergeCell ref="B187:D187"/>
    <mergeCell ref="B189:D189"/>
    <mergeCell ref="B190:D190"/>
    <mergeCell ref="B192:D192"/>
    <mergeCell ref="B193:D193"/>
    <mergeCell ref="B8:J8"/>
    <mergeCell ref="B11:B13"/>
    <mergeCell ref="C11:C13"/>
    <mergeCell ref="D11:D13"/>
    <mergeCell ref="E11:E13"/>
    <mergeCell ref="F11:F13"/>
    <mergeCell ref="G11:U11"/>
    <mergeCell ref="G12:I12"/>
    <mergeCell ref="J12:L12"/>
    <mergeCell ref="M12:O12"/>
    <mergeCell ref="P12:R12"/>
    <mergeCell ref="S12:U12"/>
    <mergeCell ref="Y11:Y13"/>
    <mergeCell ref="B183:D183"/>
    <mergeCell ref="B184:D184"/>
    <mergeCell ref="B186:D186"/>
    <mergeCell ref="V175:X175"/>
    <mergeCell ref="V11:V13"/>
    <mergeCell ref="W11:W13"/>
    <mergeCell ref="X11:X13"/>
  </mergeCells>
  <dataValidations disablePrompts="1" count="1">
    <dataValidation allowBlank="1" showInputMessage="1" showErrorMessage="1" sqref="B8" xr:uid="{00000000-0002-0000-0400-000000000000}"/>
  </dataValidations>
  <pageMargins left="0.23622047244094491" right="0.62992125984251968" top="0.74803149606299213" bottom="0.74803149606299213" header="0.31496062992125984" footer="0.31496062992125984"/>
  <pageSetup paperSize="9" scale="41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W194"/>
  <sheetViews>
    <sheetView showGridLines="0" tabSelected="1" topLeftCell="A147" zoomScaleNormal="100" zoomScaleSheetLayoutView="80" workbookViewId="0">
      <selection activeCell="B189" sqref="B189:E189"/>
    </sheetView>
  </sheetViews>
  <sheetFormatPr baseColWidth="10" defaultColWidth="11" defaultRowHeight="15" x14ac:dyDescent="0.25"/>
  <cols>
    <col min="1" max="1" width="3.5703125" style="36" customWidth="1"/>
    <col min="2" max="2" width="13.85546875" style="36" customWidth="1"/>
    <col min="3" max="3" width="12.85546875" style="36" bestFit="1" customWidth="1"/>
    <col min="4" max="4" width="12.140625" style="36" bestFit="1" customWidth="1"/>
    <col min="5" max="5" width="17.85546875" style="36" bestFit="1" customWidth="1"/>
    <col min="6" max="6" width="24.140625" style="36" bestFit="1" customWidth="1"/>
    <col min="7" max="7" width="48.5703125" style="36" customWidth="1"/>
    <col min="8" max="8" width="9.28515625" style="36" customWidth="1"/>
    <col min="9" max="9" width="12.28515625" style="36" customWidth="1"/>
    <col min="10" max="10" width="11.5703125" style="36" customWidth="1"/>
    <col min="11" max="11" width="6.85546875" style="36" customWidth="1"/>
    <col min="12" max="13" width="7" style="36" customWidth="1"/>
    <col min="14" max="14" width="8.7109375" style="36" customWidth="1"/>
    <col min="15" max="15" width="8.42578125" style="36" customWidth="1"/>
    <col min="16" max="16" width="9.42578125" style="36" customWidth="1"/>
    <col min="17" max="17" width="10.28515625" style="36" customWidth="1"/>
    <col min="18" max="18" width="11.7109375" style="36" customWidth="1"/>
    <col min="19" max="20" width="10.5703125" style="36" customWidth="1"/>
    <col min="21" max="21" width="26.140625" style="36" customWidth="1"/>
    <col min="22" max="22" width="13.5703125" style="36" customWidth="1"/>
    <col min="23" max="23" width="45.140625" style="36" bestFit="1" customWidth="1"/>
    <col min="24" max="16384" width="11" style="36"/>
  </cols>
  <sheetData>
    <row r="1" spans="2:23" ht="17.25" customHeight="1" x14ac:dyDescent="0.5">
      <c r="B1" s="164"/>
      <c r="C1" s="165"/>
      <c r="D1" s="165"/>
      <c r="E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6"/>
      <c r="T1" s="166"/>
      <c r="U1" s="166"/>
      <c r="V1" s="166"/>
    </row>
    <row r="2" spans="2:23" ht="17.25" customHeight="1" x14ac:dyDescent="0.5">
      <c r="B2" s="164"/>
      <c r="C2" s="165"/>
      <c r="D2" s="165"/>
      <c r="E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6"/>
      <c r="T2" s="166"/>
      <c r="U2" s="166"/>
      <c r="V2" s="166"/>
    </row>
    <row r="3" spans="2:23" ht="17.25" customHeight="1" x14ac:dyDescent="0.5">
      <c r="B3" s="164"/>
      <c r="C3" s="165"/>
      <c r="D3" s="165"/>
      <c r="E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6"/>
      <c r="T3" s="166"/>
      <c r="U3" s="166"/>
      <c r="V3" s="166"/>
    </row>
    <row r="4" spans="2:23" ht="17.25" customHeight="1" x14ac:dyDescent="0.5">
      <c r="B4" s="164"/>
      <c r="C4" s="165"/>
      <c r="D4" s="165"/>
      <c r="E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6"/>
      <c r="T4" s="166"/>
      <c r="U4" s="166"/>
      <c r="V4" s="166"/>
    </row>
    <row r="5" spans="2:23" ht="17.25" customHeight="1" x14ac:dyDescent="0.5">
      <c r="B5" s="164"/>
      <c r="C5" s="165"/>
      <c r="D5" s="165"/>
      <c r="E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6"/>
      <c r="T5" s="166"/>
      <c r="U5" s="166"/>
      <c r="V5" s="166"/>
    </row>
    <row r="6" spans="2:23" ht="17.25" customHeight="1" x14ac:dyDescent="0.5">
      <c r="B6" s="164"/>
      <c r="C6" s="165"/>
      <c r="D6" s="165"/>
      <c r="E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6"/>
      <c r="T6" s="166"/>
      <c r="U6" s="166"/>
      <c r="V6" s="166"/>
    </row>
    <row r="7" spans="2:23" s="65" customFormat="1" ht="17.25" customHeight="1" x14ac:dyDescent="0.3">
      <c r="B7" s="62" t="s">
        <v>140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4"/>
    </row>
    <row r="8" spans="2:23" s="65" customFormat="1" ht="17.100000000000001" customHeight="1" x14ac:dyDescent="0.3">
      <c r="B8" s="374" t="s">
        <v>280</v>
      </c>
      <c r="C8" s="375"/>
      <c r="D8" s="375"/>
      <c r="E8" s="375"/>
      <c r="F8" s="375"/>
      <c r="G8" s="375"/>
      <c r="H8" s="375"/>
      <c r="I8" s="375"/>
      <c r="J8" s="376"/>
      <c r="K8" s="66"/>
      <c r="L8" s="66"/>
      <c r="M8" s="66"/>
      <c r="N8" s="66"/>
      <c r="O8" s="66"/>
      <c r="P8" s="66"/>
      <c r="Q8" s="66"/>
      <c r="R8" s="66"/>
      <c r="S8" s="66"/>
      <c r="T8" s="67"/>
      <c r="U8" s="369" t="s">
        <v>1208</v>
      </c>
      <c r="V8" s="350"/>
    </row>
    <row r="9" spans="2:23" ht="17.25" customHeight="1" x14ac:dyDescent="0.25">
      <c r="B9" s="68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149"/>
    </row>
    <row r="10" spans="2:23" ht="5.0999999999999996" hidden="1" customHeight="1" x14ac:dyDescent="0.35">
      <c r="B10" s="151"/>
      <c r="C10" s="150"/>
      <c r="D10" s="150"/>
      <c r="E10" s="150"/>
      <c r="F10" s="150"/>
      <c r="G10" s="150"/>
      <c r="H10" s="150"/>
      <c r="I10" s="150"/>
      <c r="J10" s="151"/>
    </row>
    <row r="11" spans="2:23" ht="37.5" customHeight="1" x14ac:dyDescent="0.25">
      <c r="B11" s="456" t="s">
        <v>47</v>
      </c>
      <c r="C11" s="484" t="s">
        <v>141</v>
      </c>
      <c r="D11" s="484" t="s">
        <v>73</v>
      </c>
      <c r="E11" s="486" t="s">
        <v>95</v>
      </c>
      <c r="F11" s="488" t="s">
        <v>49</v>
      </c>
      <c r="G11" s="488" t="s">
        <v>50</v>
      </c>
      <c r="H11" s="490" t="s">
        <v>142</v>
      </c>
      <c r="I11" s="464" t="s">
        <v>143</v>
      </c>
      <c r="J11" s="465" t="s">
        <v>52</v>
      </c>
      <c r="K11" s="465"/>
      <c r="L11" s="465"/>
      <c r="M11" s="465"/>
      <c r="N11" s="465"/>
      <c r="O11" s="465"/>
      <c r="P11" s="465"/>
      <c r="Q11" s="464" t="s">
        <v>144</v>
      </c>
      <c r="R11" s="483" t="s">
        <v>145</v>
      </c>
      <c r="S11" s="464" t="s">
        <v>146</v>
      </c>
      <c r="T11" s="464"/>
      <c r="U11" s="464" t="s">
        <v>54</v>
      </c>
      <c r="V11" s="483" t="s">
        <v>55</v>
      </c>
    </row>
    <row r="12" spans="2:23" ht="55.5" customHeight="1" x14ac:dyDescent="0.25">
      <c r="B12" s="456"/>
      <c r="C12" s="485"/>
      <c r="D12" s="485"/>
      <c r="E12" s="487"/>
      <c r="F12" s="489"/>
      <c r="G12" s="489"/>
      <c r="H12" s="491"/>
      <c r="I12" s="464"/>
      <c r="J12" s="33" t="s">
        <v>63</v>
      </c>
      <c r="K12" s="33" t="s">
        <v>64</v>
      </c>
      <c r="L12" s="33" t="s">
        <v>65</v>
      </c>
      <c r="M12" s="33" t="s">
        <v>66</v>
      </c>
      <c r="N12" s="33" t="s">
        <v>67</v>
      </c>
      <c r="O12" s="34" t="s">
        <v>68</v>
      </c>
      <c r="P12" s="33" t="s">
        <v>69</v>
      </c>
      <c r="Q12" s="464"/>
      <c r="R12" s="492"/>
      <c r="S12" s="76" t="s">
        <v>147</v>
      </c>
      <c r="T12" s="76" t="s">
        <v>148</v>
      </c>
      <c r="U12" s="464"/>
      <c r="V12" s="483"/>
    </row>
    <row r="13" spans="2:23" ht="5.0999999999999996" customHeight="1" x14ac:dyDescent="0.25"/>
    <row r="14" spans="2:23" ht="76.5" hidden="1" x14ac:dyDescent="0.25">
      <c r="B14" s="80" t="s">
        <v>47</v>
      </c>
      <c r="C14" s="80" t="s">
        <v>141</v>
      </c>
      <c r="D14" s="80" t="s">
        <v>73</v>
      </c>
      <c r="E14" s="167" t="s">
        <v>95</v>
      </c>
      <c r="F14" s="167" t="s">
        <v>49</v>
      </c>
      <c r="G14" s="167" t="s">
        <v>50</v>
      </c>
      <c r="H14" s="80" t="s">
        <v>142</v>
      </c>
      <c r="I14" s="80" t="s">
        <v>143</v>
      </c>
      <c r="J14" s="74" t="s">
        <v>63</v>
      </c>
      <c r="K14" s="74" t="s">
        <v>64</v>
      </c>
      <c r="L14" s="74" t="s">
        <v>65</v>
      </c>
      <c r="M14" s="74" t="s">
        <v>66</v>
      </c>
      <c r="N14" s="74" t="s">
        <v>67</v>
      </c>
      <c r="O14" s="74" t="s">
        <v>104</v>
      </c>
      <c r="P14" s="74" t="s">
        <v>105</v>
      </c>
      <c r="Q14" s="80" t="s">
        <v>144</v>
      </c>
      <c r="R14" s="80" t="s">
        <v>145</v>
      </c>
      <c r="S14" s="74" t="s">
        <v>149</v>
      </c>
      <c r="T14" s="74" t="s">
        <v>150</v>
      </c>
      <c r="U14" s="80" t="s">
        <v>54</v>
      </c>
      <c r="V14" s="80" t="s">
        <v>55</v>
      </c>
    </row>
    <row r="15" spans="2:23" x14ac:dyDescent="0.25">
      <c r="B15" t="s">
        <v>350</v>
      </c>
      <c r="C15" t="s">
        <v>828</v>
      </c>
      <c r="D15" t="s">
        <v>833</v>
      </c>
      <c r="E15" t="s">
        <v>351</v>
      </c>
      <c r="F15" t="s">
        <v>510</v>
      </c>
      <c r="G15" t="s">
        <v>511</v>
      </c>
      <c r="H15" t="s">
        <v>835</v>
      </c>
      <c r="I15" t="s">
        <v>836</v>
      </c>
      <c r="J15" t="s">
        <v>837</v>
      </c>
      <c r="K15" t="s">
        <v>838</v>
      </c>
      <c r="L15" t="s">
        <v>839</v>
      </c>
      <c r="M15" t="s">
        <v>840</v>
      </c>
      <c r="N15" t="s">
        <v>841</v>
      </c>
      <c r="O15" t="s">
        <v>842</v>
      </c>
      <c r="P15" t="s">
        <v>843</v>
      </c>
      <c r="Q15" t="s">
        <v>844</v>
      </c>
      <c r="R15"/>
      <c r="S15" s="396" t="s">
        <v>845</v>
      </c>
      <c r="T15" s="396" t="s">
        <v>846</v>
      </c>
      <c r="U15" s="258">
        <v>39660.910000000003</v>
      </c>
      <c r="V15" s="258">
        <v>0</v>
      </c>
      <c r="W15" s="363"/>
    </row>
    <row r="16" spans="2:23" x14ac:dyDescent="0.25">
      <c r="B16" t="s">
        <v>350</v>
      </c>
      <c r="C16" t="s">
        <v>828</v>
      </c>
      <c r="D16" t="s">
        <v>833</v>
      </c>
      <c r="E16" t="s">
        <v>352</v>
      </c>
      <c r="F16" t="s">
        <v>512</v>
      </c>
      <c r="G16" t="s">
        <v>513</v>
      </c>
      <c r="H16" t="s">
        <v>847</v>
      </c>
      <c r="I16" t="s">
        <v>836</v>
      </c>
      <c r="J16" t="s">
        <v>837</v>
      </c>
      <c r="K16" t="s">
        <v>838</v>
      </c>
      <c r="L16" t="s">
        <v>839</v>
      </c>
      <c r="M16" t="s">
        <v>840</v>
      </c>
      <c r="N16" t="s">
        <v>848</v>
      </c>
      <c r="O16" t="s">
        <v>842</v>
      </c>
      <c r="P16" t="s">
        <v>849</v>
      </c>
      <c r="Q16" t="s">
        <v>832</v>
      </c>
      <c r="R16"/>
      <c r="S16" s="396" t="s">
        <v>845</v>
      </c>
      <c r="T16" s="396" t="s">
        <v>846</v>
      </c>
      <c r="U16" s="258">
        <v>38948.9</v>
      </c>
      <c r="V16" s="258">
        <v>0</v>
      </c>
      <c r="W16" s="363"/>
    </row>
    <row r="17" spans="2:23" x14ac:dyDescent="0.25">
      <c r="B17" t="s">
        <v>350</v>
      </c>
      <c r="C17" t="s">
        <v>828</v>
      </c>
      <c r="D17" t="s">
        <v>833</v>
      </c>
      <c r="E17" t="s">
        <v>353</v>
      </c>
      <c r="F17" t="s">
        <v>514</v>
      </c>
      <c r="G17" t="s">
        <v>515</v>
      </c>
      <c r="H17" t="s">
        <v>850</v>
      </c>
      <c r="I17" t="s">
        <v>836</v>
      </c>
      <c r="J17" t="s">
        <v>837</v>
      </c>
      <c r="K17" t="s">
        <v>838</v>
      </c>
      <c r="L17" t="s">
        <v>839</v>
      </c>
      <c r="M17" t="s">
        <v>840</v>
      </c>
      <c r="N17" t="s">
        <v>851</v>
      </c>
      <c r="O17" t="s">
        <v>842</v>
      </c>
      <c r="P17" t="s">
        <v>852</v>
      </c>
      <c r="Q17" t="s">
        <v>832</v>
      </c>
      <c r="R17"/>
      <c r="S17" s="396" t="s">
        <v>845</v>
      </c>
      <c r="T17" s="396" t="s">
        <v>846</v>
      </c>
      <c r="U17" s="258">
        <v>36753.21</v>
      </c>
      <c r="V17" s="258">
        <v>0</v>
      </c>
      <c r="W17" s="363"/>
    </row>
    <row r="18" spans="2:23" x14ac:dyDescent="0.25">
      <c r="B18" t="s">
        <v>350</v>
      </c>
      <c r="C18" t="s">
        <v>828</v>
      </c>
      <c r="D18" t="s">
        <v>833</v>
      </c>
      <c r="E18" t="s">
        <v>354</v>
      </c>
      <c r="F18" t="s">
        <v>516</v>
      </c>
      <c r="G18" t="s">
        <v>517</v>
      </c>
      <c r="H18" t="s">
        <v>853</v>
      </c>
      <c r="I18" t="s">
        <v>836</v>
      </c>
      <c r="J18" t="s">
        <v>837</v>
      </c>
      <c r="K18" t="s">
        <v>838</v>
      </c>
      <c r="L18" t="s">
        <v>839</v>
      </c>
      <c r="M18" t="s">
        <v>840</v>
      </c>
      <c r="N18" t="s">
        <v>854</v>
      </c>
      <c r="O18" t="s">
        <v>842</v>
      </c>
      <c r="P18" t="s">
        <v>855</v>
      </c>
      <c r="Q18" t="s">
        <v>832</v>
      </c>
      <c r="R18"/>
      <c r="S18" s="396" t="s">
        <v>845</v>
      </c>
      <c r="T18" s="396" t="s">
        <v>846</v>
      </c>
      <c r="U18" s="258">
        <v>48399.4</v>
      </c>
      <c r="V18" s="258">
        <v>3855.42</v>
      </c>
      <c r="W18" s="363"/>
    </row>
    <row r="19" spans="2:23" x14ac:dyDescent="0.25">
      <c r="B19" t="s">
        <v>350</v>
      </c>
      <c r="C19" t="s">
        <v>828</v>
      </c>
      <c r="D19" t="s">
        <v>833</v>
      </c>
      <c r="E19" t="s">
        <v>355</v>
      </c>
      <c r="F19" t="s">
        <v>518</v>
      </c>
      <c r="G19" t="s">
        <v>519</v>
      </c>
      <c r="H19" t="s">
        <v>856</v>
      </c>
      <c r="I19" t="s">
        <v>836</v>
      </c>
      <c r="J19" t="s">
        <v>837</v>
      </c>
      <c r="K19" t="s">
        <v>838</v>
      </c>
      <c r="L19" t="s">
        <v>839</v>
      </c>
      <c r="M19" t="s">
        <v>840</v>
      </c>
      <c r="N19" t="s">
        <v>857</v>
      </c>
      <c r="O19" t="s">
        <v>842</v>
      </c>
      <c r="P19" t="s">
        <v>858</v>
      </c>
      <c r="Q19" t="s">
        <v>844</v>
      </c>
      <c r="R19"/>
      <c r="S19" s="396" t="s">
        <v>845</v>
      </c>
      <c r="T19" s="396" t="s">
        <v>846</v>
      </c>
      <c r="U19" s="258">
        <v>86904.48</v>
      </c>
      <c r="V19" s="258">
        <v>6000</v>
      </c>
      <c r="W19" s="363"/>
    </row>
    <row r="20" spans="2:23" x14ac:dyDescent="0.25">
      <c r="B20" t="s">
        <v>350</v>
      </c>
      <c r="C20" t="s">
        <v>828</v>
      </c>
      <c r="D20" t="s">
        <v>833</v>
      </c>
      <c r="E20" t="s">
        <v>356</v>
      </c>
      <c r="F20" t="s">
        <v>520</v>
      </c>
      <c r="G20" t="s">
        <v>521</v>
      </c>
      <c r="H20" t="s">
        <v>859</v>
      </c>
      <c r="I20" t="s">
        <v>836</v>
      </c>
      <c r="J20" t="s">
        <v>837</v>
      </c>
      <c r="K20" t="s">
        <v>838</v>
      </c>
      <c r="L20" t="s">
        <v>839</v>
      </c>
      <c r="M20" t="s">
        <v>840</v>
      </c>
      <c r="N20" t="s">
        <v>860</v>
      </c>
      <c r="O20" t="s">
        <v>842</v>
      </c>
      <c r="P20" t="s">
        <v>861</v>
      </c>
      <c r="Q20" t="s">
        <v>844</v>
      </c>
      <c r="R20"/>
      <c r="S20" s="396" t="s">
        <v>845</v>
      </c>
      <c r="T20" s="396" t="s">
        <v>846</v>
      </c>
      <c r="U20" s="258">
        <v>88104.09</v>
      </c>
      <c r="V20" s="258">
        <v>0</v>
      </c>
      <c r="W20" s="363"/>
    </row>
    <row r="21" spans="2:23" x14ac:dyDescent="0.25">
      <c r="B21" t="s">
        <v>350</v>
      </c>
      <c r="C21" t="s">
        <v>828</v>
      </c>
      <c r="D21" t="s">
        <v>833</v>
      </c>
      <c r="E21" t="s">
        <v>357</v>
      </c>
      <c r="F21" t="s">
        <v>522</v>
      </c>
      <c r="G21" t="s">
        <v>523</v>
      </c>
      <c r="H21" t="s">
        <v>835</v>
      </c>
      <c r="I21" t="s">
        <v>836</v>
      </c>
      <c r="J21" t="s">
        <v>837</v>
      </c>
      <c r="K21" t="s">
        <v>838</v>
      </c>
      <c r="L21" t="s">
        <v>839</v>
      </c>
      <c r="M21" t="s">
        <v>840</v>
      </c>
      <c r="N21" t="s">
        <v>841</v>
      </c>
      <c r="O21" t="s">
        <v>842</v>
      </c>
      <c r="P21" t="s">
        <v>862</v>
      </c>
      <c r="Q21" t="s">
        <v>844</v>
      </c>
      <c r="R21"/>
      <c r="S21" s="396" t="s">
        <v>845</v>
      </c>
      <c r="T21" s="396" t="s">
        <v>846</v>
      </c>
      <c r="U21" s="258">
        <v>48582.21</v>
      </c>
      <c r="V21" s="258">
        <v>0</v>
      </c>
      <c r="W21" s="363"/>
    </row>
    <row r="22" spans="2:23" x14ac:dyDescent="0.25">
      <c r="B22" t="s">
        <v>350</v>
      </c>
      <c r="C22" t="s">
        <v>828</v>
      </c>
      <c r="D22" t="s">
        <v>833</v>
      </c>
      <c r="E22" t="s">
        <v>358</v>
      </c>
      <c r="F22" t="s">
        <v>524</v>
      </c>
      <c r="G22" t="s">
        <v>525</v>
      </c>
      <c r="H22" t="s">
        <v>856</v>
      </c>
      <c r="I22" t="s">
        <v>836</v>
      </c>
      <c r="J22" t="s">
        <v>837</v>
      </c>
      <c r="K22" t="s">
        <v>838</v>
      </c>
      <c r="L22" t="s">
        <v>839</v>
      </c>
      <c r="M22" t="s">
        <v>840</v>
      </c>
      <c r="N22" t="s">
        <v>857</v>
      </c>
      <c r="O22" t="s">
        <v>842</v>
      </c>
      <c r="P22" t="s">
        <v>863</v>
      </c>
      <c r="Q22" t="s">
        <v>844</v>
      </c>
      <c r="R22"/>
      <c r="S22" s="396" t="s">
        <v>845</v>
      </c>
      <c r="T22" s="396" t="s">
        <v>846</v>
      </c>
      <c r="U22" s="258">
        <v>70577.48</v>
      </c>
      <c r="V22" s="258">
        <v>0</v>
      </c>
      <c r="W22" s="363"/>
    </row>
    <row r="23" spans="2:23" x14ac:dyDescent="0.25">
      <c r="B23" t="s">
        <v>350</v>
      </c>
      <c r="C23" t="s">
        <v>828</v>
      </c>
      <c r="D23" t="s">
        <v>833</v>
      </c>
      <c r="E23" t="s">
        <v>359</v>
      </c>
      <c r="F23" t="s">
        <v>526</v>
      </c>
      <c r="G23" t="s">
        <v>527</v>
      </c>
      <c r="H23" t="s">
        <v>864</v>
      </c>
      <c r="I23" t="s">
        <v>836</v>
      </c>
      <c r="J23" t="s">
        <v>837</v>
      </c>
      <c r="K23" t="s">
        <v>838</v>
      </c>
      <c r="L23" t="s">
        <v>839</v>
      </c>
      <c r="M23" t="s">
        <v>840</v>
      </c>
      <c r="N23" t="s">
        <v>865</v>
      </c>
      <c r="O23" t="s">
        <v>842</v>
      </c>
      <c r="P23" t="s">
        <v>866</v>
      </c>
      <c r="Q23" t="s">
        <v>844</v>
      </c>
      <c r="R23"/>
      <c r="S23" s="396" t="s">
        <v>845</v>
      </c>
      <c r="T23" s="396" t="s">
        <v>846</v>
      </c>
      <c r="U23" s="258">
        <v>54805.95</v>
      </c>
      <c r="V23" s="258">
        <v>0</v>
      </c>
      <c r="W23" s="363"/>
    </row>
    <row r="24" spans="2:23" x14ac:dyDescent="0.25">
      <c r="B24" t="s">
        <v>350</v>
      </c>
      <c r="C24" t="s">
        <v>828</v>
      </c>
      <c r="D24" t="s">
        <v>833</v>
      </c>
      <c r="E24" t="s">
        <v>360</v>
      </c>
      <c r="F24" t="s">
        <v>528</v>
      </c>
      <c r="G24" t="s">
        <v>529</v>
      </c>
      <c r="H24" t="s">
        <v>856</v>
      </c>
      <c r="I24" t="s">
        <v>836</v>
      </c>
      <c r="J24" t="s">
        <v>837</v>
      </c>
      <c r="K24" t="s">
        <v>838</v>
      </c>
      <c r="L24" t="s">
        <v>839</v>
      </c>
      <c r="M24" t="s">
        <v>840</v>
      </c>
      <c r="N24" t="s">
        <v>857</v>
      </c>
      <c r="O24" t="s">
        <v>842</v>
      </c>
      <c r="P24" t="s">
        <v>867</v>
      </c>
      <c r="Q24" t="s">
        <v>844</v>
      </c>
      <c r="R24"/>
      <c r="S24" s="396" t="s">
        <v>845</v>
      </c>
      <c r="T24" s="396" t="s">
        <v>846</v>
      </c>
      <c r="U24" s="258">
        <v>84504.46</v>
      </c>
      <c r="V24" s="258">
        <v>0</v>
      </c>
      <c r="W24" s="363"/>
    </row>
    <row r="25" spans="2:23" x14ac:dyDescent="0.25">
      <c r="B25" t="s">
        <v>350</v>
      </c>
      <c r="C25" t="s">
        <v>828</v>
      </c>
      <c r="D25" t="s">
        <v>833</v>
      </c>
      <c r="E25" t="s">
        <v>361</v>
      </c>
      <c r="F25" t="s">
        <v>530</v>
      </c>
      <c r="G25" t="s">
        <v>531</v>
      </c>
      <c r="H25" t="s">
        <v>835</v>
      </c>
      <c r="I25" t="s">
        <v>836</v>
      </c>
      <c r="J25" t="s">
        <v>837</v>
      </c>
      <c r="K25" t="s">
        <v>838</v>
      </c>
      <c r="L25" t="s">
        <v>839</v>
      </c>
      <c r="M25" t="s">
        <v>840</v>
      </c>
      <c r="N25" t="s">
        <v>841</v>
      </c>
      <c r="O25" t="s">
        <v>842</v>
      </c>
      <c r="P25" t="s">
        <v>868</v>
      </c>
      <c r="Q25" t="s">
        <v>844</v>
      </c>
      <c r="R25"/>
      <c r="S25" s="396" t="s">
        <v>845</v>
      </c>
      <c r="T25" s="396" t="s">
        <v>846</v>
      </c>
      <c r="U25" s="258">
        <v>43305.66</v>
      </c>
      <c r="V25" s="258">
        <v>0</v>
      </c>
      <c r="W25" s="363"/>
    </row>
    <row r="26" spans="2:23" x14ac:dyDescent="0.25">
      <c r="B26" t="s">
        <v>350</v>
      </c>
      <c r="C26" t="s">
        <v>828</v>
      </c>
      <c r="D26" t="s">
        <v>833</v>
      </c>
      <c r="E26" t="s">
        <v>362</v>
      </c>
      <c r="F26" t="s">
        <v>532</v>
      </c>
      <c r="G26" t="s">
        <v>533</v>
      </c>
      <c r="H26" t="s">
        <v>869</v>
      </c>
      <c r="I26" t="s">
        <v>836</v>
      </c>
      <c r="J26" t="s">
        <v>837</v>
      </c>
      <c r="K26" t="s">
        <v>838</v>
      </c>
      <c r="L26" t="s">
        <v>839</v>
      </c>
      <c r="M26" t="s">
        <v>840</v>
      </c>
      <c r="N26" t="s">
        <v>870</v>
      </c>
      <c r="O26" t="s">
        <v>842</v>
      </c>
      <c r="P26" t="s">
        <v>871</v>
      </c>
      <c r="Q26" t="s">
        <v>832</v>
      </c>
      <c r="R26"/>
      <c r="S26" s="396" t="s">
        <v>845</v>
      </c>
      <c r="T26" s="396" t="s">
        <v>846</v>
      </c>
      <c r="U26" s="258">
        <v>42787.1</v>
      </c>
      <c r="V26" s="258">
        <v>4500</v>
      </c>
      <c r="W26" s="363"/>
    </row>
    <row r="27" spans="2:23" x14ac:dyDescent="0.25">
      <c r="B27" t="s">
        <v>350</v>
      </c>
      <c r="C27" t="s">
        <v>828</v>
      </c>
      <c r="D27" t="s">
        <v>833</v>
      </c>
      <c r="E27" t="s">
        <v>363</v>
      </c>
      <c r="F27" t="s">
        <v>534</v>
      </c>
      <c r="G27" t="s">
        <v>535</v>
      </c>
      <c r="H27" t="s">
        <v>859</v>
      </c>
      <c r="I27" t="s">
        <v>836</v>
      </c>
      <c r="J27" t="s">
        <v>837</v>
      </c>
      <c r="K27" t="s">
        <v>838</v>
      </c>
      <c r="L27" t="s">
        <v>839</v>
      </c>
      <c r="M27" t="s">
        <v>840</v>
      </c>
      <c r="N27" t="s">
        <v>860</v>
      </c>
      <c r="O27" t="s">
        <v>842</v>
      </c>
      <c r="P27" t="s">
        <v>872</v>
      </c>
      <c r="Q27" t="s">
        <v>844</v>
      </c>
      <c r="R27"/>
      <c r="S27" s="396" t="s">
        <v>845</v>
      </c>
      <c r="T27" s="396" t="s">
        <v>846</v>
      </c>
      <c r="U27" s="258">
        <v>116442.94</v>
      </c>
      <c r="V27" s="258">
        <v>0</v>
      </c>
      <c r="W27" s="363"/>
    </row>
    <row r="28" spans="2:23" x14ac:dyDescent="0.25">
      <c r="B28" t="s">
        <v>350</v>
      </c>
      <c r="C28" t="s">
        <v>828</v>
      </c>
      <c r="D28" t="s">
        <v>834</v>
      </c>
      <c r="E28" t="s">
        <v>364</v>
      </c>
      <c r="F28" t="s">
        <v>536</v>
      </c>
      <c r="G28" t="s">
        <v>537</v>
      </c>
      <c r="H28" t="s">
        <v>850</v>
      </c>
      <c r="I28" t="s">
        <v>836</v>
      </c>
      <c r="J28" t="s">
        <v>837</v>
      </c>
      <c r="K28" t="s">
        <v>838</v>
      </c>
      <c r="L28" t="s">
        <v>839</v>
      </c>
      <c r="M28" t="s">
        <v>840</v>
      </c>
      <c r="N28" t="s">
        <v>851</v>
      </c>
      <c r="O28" t="s">
        <v>842</v>
      </c>
      <c r="P28" t="s">
        <v>873</v>
      </c>
      <c r="Q28" t="s">
        <v>832</v>
      </c>
      <c r="R28"/>
      <c r="S28" s="396" t="s">
        <v>845</v>
      </c>
      <c r="T28" s="396" t="s">
        <v>846</v>
      </c>
      <c r="U28" s="258">
        <v>46632.03</v>
      </c>
      <c r="V28" s="258">
        <v>0</v>
      </c>
      <c r="W28" s="363"/>
    </row>
    <row r="29" spans="2:23" x14ac:dyDescent="0.25">
      <c r="B29" t="s">
        <v>350</v>
      </c>
      <c r="C29" t="s">
        <v>828</v>
      </c>
      <c r="D29" t="s">
        <v>833</v>
      </c>
      <c r="E29" t="s">
        <v>365</v>
      </c>
      <c r="F29" t="s">
        <v>538</v>
      </c>
      <c r="G29" t="s">
        <v>539</v>
      </c>
      <c r="H29" t="s">
        <v>859</v>
      </c>
      <c r="I29" t="s">
        <v>836</v>
      </c>
      <c r="J29" t="s">
        <v>837</v>
      </c>
      <c r="K29" t="s">
        <v>838</v>
      </c>
      <c r="L29" t="s">
        <v>839</v>
      </c>
      <c r="M29" t="s">
        <v>840</v>
      </c>
      <c r="N29" t="s">
        <v>860</v>
      </c>
      <c r="O29" t="s">
        <v>842</v>
      </c>
      <c r="P29" t="s">
        <v>874</v>
      </c>
      <c r="Q29" t="s">
        <v>844</v>
      </c>
      <c r="R29"/>
      <c r="S29" s="396" t="s">
        <v>845</v>
      </c>
      <c r="T29" s="396" t="s">
        <v>846</v>
      </c>
      <c r="U29" s="258">
        <v>128355.94</v>
      </c>
      <c r="V29" s="258">
        <v>0</v>
      </c>
      <c r="W29" s="363"/>
    </row>
    <row r="30" spans="2:23" x14ac:dyDescent="0.25">
      <c r="B30" t="s">
        <v>350</v>
      </c>
      <c r="C30" t="s">
        <v>828</v>
      </c>
      <c r="D30" t="s">
        <v>833</v>
      </c>
      <c r="E30" t="s">
        <v>366</v>
      </c>
      <c r="F30" t="s">
        <v>540</v>
      </c>
      <c r="G30" t="s">
        <v>541</v>
      </c>
      <c r="H30" t="s">
        <v>859</v>
      </c>
      <c r="I30" t="s">
        <v>836</v>
      </c>
      <c r="J30" t="s">
        <v>837</v>
      </c>
      <c r="K30" t="s">
        <v>838</v>
      </c>
      <c r="L30" t="s">
        <v>839</v>
      </c>
      <c r="M30" t="s">
        <v>840</v>
      </c>
      <c r="N30" t="s">
        <v>860</v>
      </c>
      <c r="O30" t="s">
        <v>842</v>
      </c>
      <c r="P30" t="s">
        <v>875</v>
      </c>
      <c r="Q30" t="s">
        <v>844</v>
      </c>
      <c r="R30"/>
      <c r="S30" s="396" t="s">
        <v>845</v>
      </c>
      <c r="T30" s="396" t="s">
        <v>846</v>
      </c>
      <c r="U30" s="258">
        <v>130707.34</v>
      </c>
      <c r="V30" s="258">
        <v>0</v>
      </c>
      <c r="W30" s="363"/>
    </row>
    <row r="31" spans="2:23" x14ac:dyDescent="0.25">
      <c r="B31" t="s">
        <v>350</v>
      </c>
      <c r="C31" t="s">
        <v>829</v>
      </c>
      <c r="D31" t="s">
        <v>833</v>
      </c>
      <c r="E31" t="s">
        <v>367</v>
      </c>
      <c r="F31" t="s">
        <v>542</v>
      </c>
      <c r="G31" t="s">
        <v>543</v>
      </c>
      <c r="H31" t="s">
        <v>859</v>
      </c>
      <c r="I31" t="s">
        <v>836</v>
      </c>
      <c r="J31" t="s">
        <v>837</v>
      </c>
      <c r="K31" t="s">
        <v>838</v>
      </c>
      <c r="L31" t="s">
        <v>839</v>
      </c>
      <c r="M31" t="s">
        <v>840</v>
      </c>
      <c r="N31" t="s">
        <v>860</v>
      </c>
      <c r="O31" t="s">
        <v>842</v>
      </c>
      <c r="P31" t="s">
        <v>876</v>
      </c>
      <c r="Q31" t="s">
        <v>844</v>
      </c>
      <c r="R31"/>
      <c r="S31" s="396" t="s">
        <v>845</v>
      </c>
      <c r="T31" s="396" t="s">
        <v>846</v>
      </c>
      <c r="U31" s="258">
        <v>140269</v>
      </c>
      <c r="V31" s="258">
        <v>0</v>
      </c>
      <c r="W31" s="363"/>
    </row>
    <row r="32" spans="2:23" x14ac:dyDescent="0.25">
      <c r="B32" t="s">
        <v>350</v>
      </c>
      <c r="C32" t="s">
        <v>829</v>
      </c>
      <c r="D32" t="s">
        <v>833</v>
      </c>
      <c r="E32" t="s">
        <v>368</v>
      </c>
      <c r="F32" t="s">
        <v>544</v>
      </c>
      <c r="G32" t="s">
        <v>545</v>
      </c>
      <c r="H32" t="s">
        <v>859</v>
      </c>
      <c r="I32" t="s">
        <v>836</v>
      </c>
      <c r="J32" t="s">
        <v>837</v>
      </c>
      <c r="K32" t="s">
        <v>838</v>
      </c>
      <c r="L32" t="s">
        <v>839</v>
      </c>
      <c r="M32" t="s">
        <v>840</v>
      </c>
      <c r="N32" t="s">
        <v>860</v>
      </c>
      <c r="O32" t="s">
        <v>842</v>
      </c>
      <c r="P32" t="s">
        <v>877</v>
      </c>
      <c r="Q32" t="s">
        <v>844</v>
      </c>
      <c r="R32"/>
      <c r="S32" s="396" t="s">
        <v>845</v>
      </c>
      <c r="T32" s="396" t="s">
        <v>846</v>
      </c>
      <c r="U32" s="258">
        <v>114741.1</v>
      </c>
      <c r="V32" s="258">
        <v>0</v>
      </c>
      <c r="W32" s="363"/>
    </row>
    <row r="33" spans="2:23" x14ac:dyDescent="0.25">
      <c r="B33" t="s">
        <v>350</v>
      </c>
      <c r="C33" t="s">
        <v>829</v>
      </c>
      <c r="D33" t="s">
        <v>833</v>
      </c>
      <c r="E33" t="s">
        <v>369</v>
      </c>
      <c r="F33" t="s">
        <v>546</v>
      </c>
      <c r="G33" t="s">
        <v>547</v>
      </c>
      <c r="H33" t="s">
        <v>856</v>
      </c>
      <c r="I33" t="s">
        <v>836</v>
      </c>
      <c r="J33" t="s">
        <v>837</v>
      </c>
      <c r="K33" t="s">
        <v>838</v>
      </c>
      <c r="L33" t="s">
        <v>839</v>
      </c>
      <c r="M33" t="s">
        <v>840</v>
      </c>
      <c r="N33" t="s">
        <v>857</v>
      </c>
      <c r="O33" t="s">
        <v>842</v>
      </c>
      <c r="P33" t="s">
        <v>878</v>
      </c>
      <c r="Q33" t="s">
        <v>844</v>
      </c>
      <c r="R33"/>
      <c r="S33" s="396" t="s">
        <v>845</v>
      </c>
      <c r="T33" s="396" t="s">
        <v>846</v>
      </c>
      <c r="U33" s="258">
        <v>66844.98</v>
      </c>
      <c r="V33" s="258">
        <v>0</v>
      </c>
      <c r="W33" s="363"/>
    </row>
    <row r="34" spans="2:23" x14ac:dyDescent="0.25">
      <c r="B34" t="s">
        <v>350</v>
      </c>
      <c r="C34" t="s">
        <v>829</v>
      </c>
      <c r="D34" t="s">
        <v>833</v>
      </c>
      <c r="E34" t="s">
        <v>370</v>
      </c>
      <c r="F34" t="s">
        <v>548</v>
      </c>
      <c r="G34" t="s">
        <v>549</v>
      </c>
      <c r="H34" t="s">
        <v>847</v>
      </c>
      <c r="I34" t="s">
        <v>836</v>
      </c>
      <c r="J34" t="s">
        <v>837</v>
      </c>
      <c r="K34" t="s">
        <v>838</v>
      </c>
      <c r="L34" t="s">
        <v>839</v>
      </c>
      <c r="M34" t="s">
        <v>840</v>
      </c>
      <c r="N34" t="s">
        <v>848</v>
      </c>
      <c r="O34" t="s">
        <v>842</v>
      </c>
      <c r="P34" t="s">
        <v>879</v>
      </c>
      <c r="Q34" t="s">
        <v>832</v>
      </c>
      <c r="R34"/>
      <c r="S34" s="396" t="s">
        <v>845</v>
      </c>
      <c r="T34" s="396" t="s">
        <v>846</v>
      </c>
      <c r="U34" s="258">
        <v>43597.59</v>
      </c>
      <c r="V34" s="258">
        <v>0</v>
      </c>
      <c r="W34" s="363"/>
    </row>
    <row r="35" spans="2:23" x14ac:dyDescent="0.25">
      <c r="B35" t="s">
        <v>350</v>
      </c>
      <c r="C35" t="s">
        <v>829</v>
      </c>
      <c r="D35" t="s">
        <v>833</v>
      </c>
      <c r="E35" t="s">
        <v>371</v>
      </c>
      <c r="F35" t="s">
        <v>550</v>
      </c>
      <c r="G35" t="s">
        <v>551</v>
      </c>
      <c r="H35" t="s">
        <v>859</v>
      </c>
      <c r="I35" t="s">
        <v>836</v>
      </c>
      <c r="J35" t="s">
        <v>837</v>
      </c>
      <c r="K35" t="s">
        <v>838</v>
      </c>
      <c r="L35" t="s">
        <v>839</v>
      </c>
      <c r="M35" t="s">
        <v>840</v>
      </c>
      <c r="N35" t="s">
        <v>880</v>
      </c>
      <c r="O35" t="s">
        <v>842</v>
      </c>
      <c r="P35" t="s">
        <v>881</v>
      </c>
      <c r="Q35" t="s">
        <v>844</v>
      </c>
      <c r="R35"/>
      <c r="S35" s="396" t="s">
        <v>845</v>
      </c>
      <c r="T35" s="396" t="s">
        <v>846</v>
      </c>
      <c r="U35" s="258">
        <v>55670.1</v>
      </c>
      <c r="V35" s="258">
        <v>0</v>
      </c>
      <c r="W35" s="363"/>
    </row>
    <row r="36" spans="2:23" x14ac:dyDescent="0.25">
      <c r="B36" t="s">
        <v>350</v>
      </c>
      <c r="C36" t="s">
        <v>829</v>
      </c>
      <c r="D36" t="s">
        <v>833</v>
      </c>
      <c r="E36" t="s">
        <v>372</v>
      </c>
      <c r="F36" t="s">
        <v>552</v>
      </c>
      <c r="G36" t="s">
        <v>553</v>
      </c>
      <c r="H36" t="s">
        <v>869</v>
      </c>
      <c r="I36" t="s">
        <v>836</v>
      </c>
      <c r="J36" t="s">
        <v>837</v>
      </c>
      <c r="K36" t="s">
        <v>838</v>
      </c>
      <c r="L36" t="s">
        <v>839</v>
      </c>
      <c r="M36" t="s">
        <v>840</v>
      </c>
      <c r="N36" t="s">
        <v>870</v>
      </c>
      <c r="O36" t="s">
        <v>842</v>
      </c>
      <c r="P36" t="s">
        <v>882</v>
      </c>
      <c r="Q36" t="s">
        <v>832</v>
      </c>
      <c r="R36"/>
      <c r="S36" s="396" t="s">
        <v>845</v>
      </c>
      <c r="T36" s="396" t="s">
        <v>846</v>
      </c>
      <c r="U36" s="258">
        <v>49444.1</v>
      </c>
      <c r="V36" s="258">
        <v>0</v>
      </c>
      <c r="W36" s="363"/>
    </row>
    <row r="37" spans="2:23" x14ac:dyDescent="0.25">
      <c r="B37" t="s">
        <v>350</v>
      </c>
      <c r="C37" t="s">
        <v>829</v>
      </c>
      <c r="D37" t="s">
        <v>833</v>
      </c>
      <c r="E37" t="s">
        <v>373</v>
      </c>
      <c r="F37" t="s">
        <v>554</v>
      </c>
      <c r="G37" t="s">
        <v>555</v>
      </c>
      <c r="H37" t="s">
        <v>853</v>
      </c>
      <c r="I37" t="s">
        <v>836</v>
      </c>
      <c r="J37" t="s">
        <v>837</v>
      </c>
      <c r="K37" t="s">
        <v>838</v>
      </c>
      <c r="L37" t="s">
        <v>839</v>
      </c>
      <c r="M37" t="s">
        <v>840</v>
      </c>
      <c r="N37" t="s">
        <v>883</v>
      </c>
      <c r="O37" t="s">
        <v>842</v>
      </c>
      <c r="P37" t="s">
        <v>884</v>
      </c>
      <c r="Q37" t="s">
        <v>832</v>
      </c>
      <c r="R37"/>
      <c r="S37" s="396" t="s">
        <v>845</v>
      </c>
      <c r="T37" s="396" t="s">
        <v>846</v>
      </c>
      <c r="U37" s="258">
        <v>54909.96</v>
      </c>
      <c r="V37" s="258">
        <v>0</v>
      </c>
      <c r="W37" s="363"/>
    </row>
    <row r="38" spans="2:23" x14ac:dyDescent="0.25">
      <c r="B38" t="s">
        <v>350</v>
      </c>
      <c r="C38" t="s">
        <v>829</v>
      </c>
      <c r="D38" t="s">
        <v>833</v>
      </c>
      <c r="E38" t="s">
        <v>374</v>
      </c>
      <c r="F38" t="s">
        <v>556</v>
      </c>
      <c r="G38" t="s">
        <v>557</v>
      </c>
      <c r="H38" t="s">
        <v>859</v>
      </c>
      <c r="I38" t="s">
        <v>836</v>
      </c>
      <c r="J38" t="s">
        <v>837</v>
      </c>
      <c r="K38" t="s">
        <v>838</v>
      </c>
      <c r="L38" t="s">
        <v>839</v>
      </c>
      <c r="M38" t="s">
        <v>840</v>
      </c>
      <c r="N38" t="s">
        <v>860</v>
      </c>
      <c r="O38" t="s">
        <v>842</v>
      </c>
      <c r="P38" t="s">
        <v>885</v>
      </c>
      <c r="Q38" t="s">
        <v>844</v>
      </c>
      <c r="R38"/>
      <c r="S38" s="396" t="s">
        <v>845</v>
      </c>
      <c r="T38" s="396" t="s">
        <v>846</v>
      </c>
      <c r="U38" s="258">
        <v>124036.18</v>
      </c>
      <c r="V38" s="258">
        <v>0</v>
      </c>
      <c r="W38" s="363"/>
    </row>
    <row r="39" spans="2:23" x14ac:dyDescent="0.25">
      <c r="B39" t="s">
        <v>350</v>
      </c>
      <c r="C39" t="s">
        <v>829</v>
      </c>
      <c r="D39" t="s">
        <v>833</v>
      </c>
      <c r="E39" t="s">
        <v>375</v>
      </c>
      <c r="F39" t="s">
        <v>558</v>
      </c>
      <c r="G39" t="s">
        <v>559</v>
      </c>
      <c r="H39" t="s">
        <v>856</v>
      </c>
      <c r="I39" t="s">
        <v>836</v>
      </c>
      <c r="J39" t="s">
        <v>837</v>
      </c>
      <c r="K39" t="s">
        <v>838</v>
      </c>
      <c r="L39" t="s">
        <v>839</v>
      </c>
      <c r="M39" t="s">
        <v>840</v>
      </c>
      <c r="N39" t="s">
        <v>857</v>
      </c>
      <c r="O39" t="s">
        <v>842</v>
      </c>
      <c r="P39" t="s">
        <v>886</v>
      </c>
      <c r="Q39" t="s">
        <v>844</v>
      </c>
      <c r="R39"/>
      <c r="S39" s="396" t="s">
        <v>845</v>
      </c>
      <c r="T39" s="396" t="s">
        <v>846</v>
      </c>
      <c r="U39" s="258">
        <v>72459.75</v>
      </c>
      <c r="V39" s="258">
        <v>0</v>
      </c>
      <c r="W39" s="363"/>
    </row>
    <row r="40" spans="2:23" x14ac:dyDescent="0.25">
      <c r="B40" t="s">
        <v>350</v>
      </c>
      <c r="C40" t="s">
        <v>829</v>
      </c>
      <c r="D40" t="s">
        <v>833</v>
      </c>
      <c r="E40" t="s">
        <v>376</v>
      </c>
      <c r="F40" t="s">
        <v>560</v>
      </c>
      <c r="G40" t="s">
        <v>561</v>
      </c>
      <c r="H40" t="s">
        <v>835</v>
      </c>
      <c r="I40" t="s">
        <v>836</v>
      </c>
      <c r="J40" t="s">
        <v>837</v>
      </c>
      <c r="K40" t="s">
        <v>838</v>
      </c>
      <c r="L40" t="s">
        <v>839</v>
      </c>
      <c r="M40" t="s">
        <v>840</v>
      </c>
      <c r="N40" t="s">
        <v>887</v>
      </c>
      <c r="O40" t="s">
        <v>842</v>
      </c>
      <c r="P40" t="s">
        <v>888</v>
      </c>
      <c r="Q40" t="s">
        <v>844</v>
      </c>
      <c r="R40"/>
      <c r="S40" s="396" t="s">
        <v>845</v>
      </c>
      <c r="T40" s="396" t="s">
        <v>846</v>
      </c>
      <c r="U40" s="258">
        <v>56156.72</v>
      </c>
      <c r="V40" s="258">
        <v>0</v>
      </c>
      <c r="W40" s="363"/>
    </row>
    <row r="41" spans="2:23" x14ac:dyDescent="0.25">
      <c r="B41" t="s">
        <v>350</v>
      </c>
      <c r="C41" t="s">
        <v>829</v>
      </c>
      <c r="D41" t="s">
        <v>833</v>
      </c>
      <c r="E41" t="s">
        <v>377</v>
      </c>
      <c r="F41" t="s">
        <v>562</v>
      </c>
      <c r="G41" t="s">
        <v>563</v>
      </c>
      <c r="H41" t="s">
        <v>856</v>
      </c>
      <c r="I41" t="s">
        <v>836</v>
      </c>
      <c r="J41" t="s">
        <v>837</v>
      </c>
      <c r="K41" t="s">
        <v>838</v>
      </c>
      <c r="L41" t="s">
        <v>839</v>
      </c>
      <c r="M41" t="s">
        <v>840</v>
      </c>
      <c r="N41" t="s">
        <v>857</v>
      </c>
      <c r="O41" t="s">
        <v>842</v>
      </c>
      <c r="P41" t="s">
        <v>889</v>
      </c>
      <c r="Q41" t="s">
        <v>844</v>
      </c>
      <c r="R41"/>
      <c r="S41" s="396" t="s">
        <v>845</v>
      </c>
      <c r="T41" s="396" t="s">
        <v>846</v>
      </c>
      <c r="U41" s="258">
        <v>79178.22</v>
      </c>
      <c r="V41" s="258">
        <v>0</v>
      </c>
      <c r="W41" s="363"/>
    </row>
    <row r="42" spans="2:23" x14ac:dyDescent="0.25">
      <c r="B42" t="s">
        <v>350</v>
      </c>
      <c r="C42" t="s">
        <v>829</v>
      </c>
      <c r="D42" t="s">
        <v>833</v>
      </c>
      <c r="E42" t="s">
        <v>378</v>
      </c>
      <c r="F42" t="s">
        <v>564</v>
      </c>
      <c r="G42" t="s">
        <v>565</v>
      </c>
      <c r="H42" t="s">
        <v>859</v>
      </c>
      <c r="I42" t="s">
        <v>836</v>
      </c>
      <c r="J42" t="s">
        <v>837</v>
      </c>
      <c r="K42" t="s">
        <v>838</v>
      </c>
      <c r="L42" t="s">
        <v>839</v>
      </c>
      <c r="M42" t="s">
        <v>840</v>
      </c>
      <c r="N42" t="s">
        <v>860</v>
      </c>
      <c r="O42" t="s">
        <v>842</v>
      </c>
      <c r="P42" t="s">
        <v>890</v>
      </c>
      <c r="Q42" t="s">
        <v>844</v>
      </c>
      <c r="R42"/>
      <c r="S42" s="396" t="s">
        <v>845</v>
      </c>
      <c r="T42" s="396" t="s">
        <v>846</v>
      </c>
      <c r="U42" s="258">
        <v>126259.86</v>
      </c>
      <c r="V42" s="258">
        <v>0</v>
      </c>
      <c r="W42" s="363"/>
    </row>
    <row r="43" spans="2:23" x14ac:dyDescent="0.25">
      <c r="B43" t="s">
        <v>350</v>
      </c>
      <c r="C43" t="s">
        <v>829</v>
      </c>
      <c r="D43" t="s">
        <v>833</v>
      </c>
      <c r="E43" t="s">
        <v>379</v>
      </c>
      <c r="F43" t="s">
        <v>566</v>
      </c>
      <c r="G43" t="s">
        <v>567</v>
      </c>
      <c r="H43" t="s">
        <v>856</v>
      </c>
      <c r="I43" t="s">
        <v>836</v>
      </c>
      <c r="J43" t="s">
        <v>837</v>
      </c>
      <c r="K43" t="s">
        <v>838</v>
      </c>
      <c r="L43" t="s">
        <v>839</v>
      </c>
      <c r="M43" t="s">
        <v>840</v>
      </c>
      <c r="N43" t="s">
        <v>857</v>
      </c>
      <c r="O43" t="s">
        <v>842</v>
      </c>
      <c r="P43" t="s">
        <v>891</v>
      </c>
      <c r="Q43" t="s">
        <v>844</v>
      </c>
      <c r="R43"/>
      <c r="S43" s="396" t="s">
        <v>845</v>
      </c>
      <c r="T43" s="396" t="s">
        <v>846</v>
      </c>
      <c r="U43" s="258">
        <v>84531.72</v>
      </c>
      <c r="V43" s="258">
        <v>0</v>
      </c>
      <c r="W43" s="363"/>
    </row>
    <row r="44" spans="2:23" x14ac:dyDescent="0.25">
      <c r="B44" t="s">
        <v>350</v>
      </c>
      <c r="C44" t="s">
        <v>828</v>
      </c>
      <c r="D44" t="s">
        <v>833</v>
      </c>
      <c r="E44" t="s">
        <v>380</v>
      </c>
      <c r="F44" t="s">
        <v>568</v>
      </c>
      <c r="G44" t="s">
        <v>569</v>
      </c>
      <c r="H44" t="s">
        <v>859</v>
      </c>
      <c r="I44" t="s">
        <v>836</v>
      </c>
      <c r="J44" t="s">
        <v>837</v>
      </c>
      <c r="K44" t="s">
        <v>838</v>
      </c>
      <c r="L44" t="s">
        <v>839</v>
      </c>
      <c r="M44" t="s">
        <v>840</v>
      </c>
      <c r="N44" t="s">
        <v>860</v>
      </c>
      <c r="O44" t="s">
        <v>842</v>
      </c>
      <c r="P44" t="s">
        <v>892</v>
      </c>
      <c r="Q44" t="s">
        <v>844</v>
      </c>
      <c r="R44"/>
      <c r="S44" s="396" t="s">
        <v>845</v>
      </c>
      <c r="T44" s="396" t="s">
        <v>846</v>
      </c>
      <c r="U44" s="258">
        <v>96094.6</v>
      </c>
      <c r="V44" s="258">
        <v>0</v>
      </c>
      <c r="W44" s="363"/>
    </row>
    <row r="45" spans="2:23" x14ac:dyDescent="0.25">
      <c r="B45" t="s">
        <v>350</v>
      </c>
      <c r="C45" t="s">
        <v>829</v>
      </c>
      <c r="D45" t="s">
        <v>833</v>
      </c>
      <c r="E45" t="s">
        <v>381</v>
      </c>
      <c r="F45" t="s">
        <v>570</v>
      </c>
      <c r="G45" t="s">
        <v>571</v>
      </c>
      <c r="H45" t="s">
        <v>835</v>
      </c>
      <c r="I45" t="s">
        <v>836</v>
      </c>
      <c r="J45" t="s">
        <v>837</v>
      </c>
      <c r="K45" t="s">
        <v>838</v>
      </c>
      <c r="L45" t="s">
        <v>839</v>
      </c>
      <c r="M45" t="s">
        <v>840</v>
      </c>
      <c r="N45" t="s">
        <v>841</v>
      </c>
      <c r="O45" t="s">
        <v>842</v>
      </c>
      <c r="P45" t="s">
        <v>893</v>
      </c>
      <c r="Q45" t="s">
        <v>844</v>
      </c>
      <c r="R45"/>
      <c r="S45" s="396" t="s">
        <v>845</v>
      </c>
      <c r="T45" s="396" t="s">
        <v>846</v>
      </c>
      <c r="U45" s="258">
        <v>37804.379999999997</v>
      </c>
      <c r="V45" s="258">
        <v>0</v>
      </c>
      <c r="W45" s="363"/>
    </row>
    <row r="46" spans="2:23" x14ac:dyDescent="0.25">
      <c r="B46" t="s">
        <v>350</v>
      </c>
      <c r="C46" t="s">
        <v>829</v>
      </c>
      <c r="D46" t="s">
        <v>833</v>
      </c>
      <c r="E46" t="s">
        <v>382</v>
      </c>
      <c r="F46" t="s">
        <v>572</v>
      </c>
      <c r="G46" t="s">
        <v>573</v>
      </c>
      <c r="H46" t="s">
        <v>850</v>
      </c>
      <c r="I46" t="s">
        <v>836</v>
      </c>
      <c r="J46" t="s">
        <v>837</v>
      </c>
      <c r="K46" t="s">
        <v>838</v>
      </c>
      <c r="L46" t="s">
        <v>839</v>
      </c>
      <c r="M46" t="s">
        <v>840</v>
      </c>
      <c r="N46" t="s">
        <v>851</v>
      </c>
      <c r="O46" t="s">
        <v>842</v>
      </c>
      <c r="P46" t="s">
        <v>894</v>
      </c>
      <c r="Q46" t="s">
        <v>832</v>
      </c>
      <c r="R46"/>
      <c r="S46" s="396" t="s">
        <v>845</v>
      </c>
      <c r="T46" s="396" t="s">
        <v>846</v>
      </c>
      <c r="U46" s="258">
        <v>36728.01</v>
      </c>
      <c r="V46" s="258">
        <v>0</v>
      </c>
      <c r="W46" s="363"/>
    </row>
    <row r="47" spans="2:23" x14ac:dyDescent="0.25">
      <c r="B47" t="s">
        <v>350</v>
      </c>
      <c r="C47" t="s">
        <v>828</v>
      </c>
      <c r="D47" t="s">
        <v>833</v>
      </c>
      <c r="E47" t="s">
        <v>383</v>
      </c>
      <c r="F47" t="s">
        <v>574</v>
      </c>
      <c r="G47" t="s">
        <v>575</v>
      </c>
      <c r="H47" t="s">
        <v>853</v>
      </c>
      <c r="I47" t="s">
        <v>836</v>
      </c>
      <c r="J47" t="s">
        <v>837</v>
      </c>
      <c r="K47" t="s">
        <v>838</v>
      </c>
      <c r="L47" t="s">
        <v>839</v>
      </c>
      <c r="M47" t="s">
        <v>840</v>
      </c>
      <c r="N47" t="s">
        <v>895</v>
      </c>
      <c r="O47" t="s">
        <v>842</v>
      </c>
      <c r="P47" t="s">
        <v>896</v>
      </c>
      <c r="Q47" t="s">
        <v>832</v>
      </c>
      <c r="R47"/>
      <c r="S47" s="396" t="s">
        <v>845</v>
      </c>
      <c r="T47" s="396" t="s">
        <v>846</v>
      </c>
      <c r="U47" s="258">
        <v>40696.22</v>
      </c>
      <c r="V47" s="258">
        <v>0</v>
      </c>
      <c r="W47" s="363"/>
    </row>
    <row r="48" spans="2:23" x14ac:dyDescent="0.25">
      <c r="B48" t="s">
        <v>350</v>
      </c>
      <c r="C48" t="s">
        <v>828</v>
      </c>
      <c r="D48" t="s">
        <v>834</v>
      </c>
      <c r="E48" t="s">
        <v>384</v>
      </c>
      <c r="F48" t="s">
        <v>576</v>
      </c>
      <c r="G48" t="s">
        <v>577</v>
      </c>
      <c r="H48" t="s">
        <v>897</v>
      </c>
      <c r="I48" t="s">
        <v>836</v>
      </c>
      <c r="J48" t="s">
        <v>837</v>
      </c>
      <c r="K48" t="s">
        <v>838</v>
      </c>
      <c r="L48" t="s">
        <v>839</v>
      </c>
      <c r="M48" t="s">
        <v>840</v>
      </c>
      <c r="N48" t="s">
        <v>898</v>
      </c>
      <c r="O48" t="s">
        <v>842</v>
      </c>
      <c r="P48" t="s">
        <v>899</v>
      </c>
      <c r="Q48" t="s">
        <v>900</v>
      </c>
      <c r="R48"/>
      <c r="S48" s="396" t="s">
        <v>845</v>
      </c>
      <c r="T48" s="396" t="s">
        <v>846</v>
      </c>
      <c r="U48" s="258">
        <v>50568.84</v>
      </c>
      <c r="V48" s="258">
        <v>44488.81</v>
      </c>
      <c r="W48" s="363"/>
    </row>
    <row r="49" spans="2:23" x14ac:dyDescent="0.25">
      <c r="B49" t="s">
        <v>350</v>
      </c>
      <c r="C49" t="s">
        <v>828</v>
      </c>
      <c r="D49" t="s">
        <v>834</v>
      </c>
      <c r="E49" t="s">
        <v>385</v>
      </c>
      <c r="F49" t="s">
        <v>578</v>
      </c>
      <c r="G49" t="s">
        <v>579</v>
      </c>
      <c r="H49" t="s">
        <v>897</v>
      </c>
      <c r="I49" t="s">
        <v>836</v>
      </c>
      <c r="J49" t="s">
        <v>837</v>
      </c>
      <c r="K49" t="s">
        <v>838</v>
      </c>
      <c r="L49" t="s">
        <v>839</v>
      </c>
      <c r="M49" t="s">
        <v>840</v>
      </c>
      <c r="N49" t="s">
        <v>898</v>
      </c>
      <c r="O49" t="s">
        <v>842</v>
      </c>
      <c r="P49" t="s">
        <v>901</v>
      </c>
      <c r="Q49" t="s">
        <v>900</v>
      </c>
      <c r="R49"/>
      <c r="S49" s="396" t="s">
        <v>845</v>
      </c>
      <c r="T49" s="396" t="s">
        <v>846</v>
      </c>
      <c r="U49" s="258">
        <v>39014.54</v>
      </c>
      <c r="V49" s="258">
        <v>14494.52</v>
      </c>
      <c r="W49" s="363"/>
    </row>
    <row r="50" spans="2:23" x14ac:dyDescent="0.25">
      <c r="B50" t="s">
        <v>350</v>
      </c>
      <c r="C50" t="s">
        <v>828</v>
      </c>
      <c r="D50" t="s">
        <v>834</v>
      </c>
      <c r="E50" t="s">
        <v>386</v>
      </c>
      <c r="F50" t="s">
        <v>580</v>
      </c>
      <c r="G50" t="s">
        <v>581</v>
      </c>
      <c r="H50" t="s">
        <v>897</v>
      </c>
      <c r="I50" t="s">
        <v>836</v>
      </c>
      <c r="J50" t="s">
        <v>837</v>
      </c>
      <c r="K50" t="s">
        <v>838</v>
      </c>
      <c r="L50" t="s">
        <v>839</v>
      </c>
      <c r="M50" t="s">
        <v>840</v>
      </c>
      <c r="N50" t="s">
        <v>898</v>
      </c>
      <c r="O50" t="s">
        <v>842</v>
      </c>
      <c r="P50" t="s">
        <v>902</v>
      </c>
      <c r="Q50" t="s">
        <v>900</v>
      </c>
      <c r="R50"/>
      <c r="S50" s="396" t="s">
        <v>845</v>
      </c>
      <c r="T50" s="396" t="s">
        <v>846</v>
      </c>
      <c r="U50" s="258">
        <v>51898.879999999997</v>
      </c>
      <c r="V50" s="258">
        <v>10046.08</v>
      </c>
      <c r="W50" s="363"/>
    </row>
    <row r="51" spans="2:23" x14ac:dyDescent="0.25">
      <c r="B51" t="s">
        <v>350</v>
      </c>
      <c r="C51" t="s">
        <v>828</v>
      </c>
      <c r="D51" t="s">
        <v>833</v>
      </c>
      <c r="E51" t="s">
        <v>387</v>
      </c>
      <c r="F51" t="s">
        <v>582</v>
      </c>
      <c r="G51" t="s">
        <v>583</v>
      </c>
      <c r="H51" t="s">
        <v>897</v>
      </c>
      <c r="I51" t="s">
        <v>836</v>
      </c>
      <c r="J51" t="s">
        <v>837</v>
      </c>
      <c r="K51" t="s">
        <v>838</v>
      </c>
      <c r="L51" t="s">
        <v>839</v>
      </c>
      <c r="M51" t="s">
        <v>840</v>
      </c>
      <c r="N51" t="s">
        <v>898</v>
      </c>
      <c r="O51" t="s">
        <v>842</v>
      </c>
      <c r="P51" t="s">
        <v>903</v>
      </c>
      <c r="Q51" t="s">
        <v>900</v>
      </c>
      <c r="R51"/>
      <c r="S51" s="396" t="s">
        <v>845</v>
      </c>
      <c r="T51" s="396" t="s">
        <v>846</v>
      </c>
      <c r="U51" s="258">
        <v>48313.87</v>
      </c>
      <c r="V51" s="258">
        <v>11809.13</v>
      </c>
      <c r="W51" s="363"/>
    </row>
    <row r="52" spans="2:23" x14ac:dyDescent="0.25">
      <c r="B52" t="s">
        <v>350</v>
      </c>
      <c r="C52" t="s">
        <v>828</v>
      </c>
      <c r="D52" t="s">
        <v>833</v>
      </c>
      <c r="E52" t="s">
        <v>388</v>
      </c>
      <c r="F52" t="s">
        <v>584</v>
      </c>
      <c r="G52" t="s">
        <v>585</v>
      </c>
      <c r="H52" t="s">
        <v>897</v>
      </c>
      <c r="I52" t="s">
        <v>836</v>
      </c>
      <c r="J52" t="s">
        <v>837</v>
      </c>
      <c r="K52" t="s">
        <v>838</v>
      </c>
      <c r="L52" t="s">
        <v>839</v>
      </c>
      <c r="M52" t="s">
        <v>840</v>
      </c>
      <c r="N52" t="s">
        <v>898</v>
      </c>
      <c r="O52" t="s">
        <v>842</v>
      </c>
      <c r="P52" t="s">
        <v>904</v>
      </c>
      <c r="Q52" t="s">
        <v>900</v>
      </c>
      <c r="R52"/>
      <c r="S52" s="396" t="s">
        <v>845</v>
      </c>
      <c r="T52" s="396" t="s">
        <v>846</v>
      </c>
      <c r="U52" s="258">
        <v>47596.32</v>
      </c>
      <c r="V52" s="258">
        <v>15886.99</v>
      </c>
      <c r="W52" s="363"/>
    </row>
    <row r="53" spans="2:23" x14ac:dyDescent="0.25">
      <c r="B53" t="s">
        <v>350</v>
      </c>
      <c r="C53" t="s">
        <v>828</v>
      </c>
      <c r="D53" t="s">
        <v>833</v>
      </c>
      <c r="E53" t="s">
        <v>389</v>
      </c>
      <c r="F53" t="s">
        <v>586</v>
      </c>
      <c r="G53" t="s">
        <v>587</v>
      </c>
      <c r="H53" t="s">
        <v>897</v>
      </c>
      <c r="I53" t="s">
        <v>836</v>
      </c>
      <c r="J53" t="s">
        <v>837</v>
      </c>
      <c r="K53" t="s">
        <v>838</v>
      </c>
      <c r="L53" t="s">
        <v>839</v>
      </c>
      <c r="M53" t="s">
        <v>840</v>
      </c>
      <c r="N53" t="s">
        <v>898</v>
      </c>
      <c r="O53" t="s">
        <v>842</v>
      </c>
      <c r="P53" t="s">
        <v>905</v>
      </c>
      <c r="Q53" t="s">
        <v>900</v>
      </c>
      <c r="R53"/>
      <c r="S53" s="396" t="s">
        <v>845</v>
      </c>
      <c r="T53" s="396" t="s">
        <v>846</v>
      </c>
      <c r="U53" s="258">
        <v>23570.85</v>
      </c>
      <c r="V53" s="258">
        <v>10198.209999999999</v>
      </c>
      <c r="W53" s="363"/>
    </row>
    <row r="54" spans="2:23" x14ac:dyDescent="0.25">
      <c r="B54" t="s">
        <v>350</v>
      </c>
      <c r="C54" t="s">
        <v>828</v>
      </c>
      <c r="D54" t="s">
        <v>833</v>
      </c>
      <c r="E54" t="s">
        <v>390</v>
      </c>
      <c r="F54" t="s">
        <v>588</v>
      </c>
      <c r="G54" t="s">
        <v>589</v>
      </c>
      <c r="H54" t="s">
        <v>897</v>
      </c>
      <c r="I54" t="s">
        <v>836</v>
      </c>
      <c r="J54" t="s">
        <v>837</v>
      </c>
      <c r="K54" t="s">
        <v>838</v>
      </c>
      <c r="L54" t="s">
        <v>839</v>
      </c>
      <c r="M54" t="s">
        <v>840</v>
      </c>
      <c r="N54" t="s">
        <v>898</v>
      </c>
      <c r="O54" t="s">
        <v>842</v>
      </c>
      <c r="P54" t="s">
        <v>906</v>
      </c>
      <c r="Q54" t="s">
        <v>900</v>
      </c>
      <c r="R54"/>
      <c r="S54" s="396" t="s">
        <v>845</v>
      </c>
      <c r="T54" s="396" t="s">
        <v>846</v>
      </c>
      <c r="U54" s="258">
        <v>30204.79</v>
      </c>
      <c r="V54" s="258">
        <v>10711.78</v>
      </c>
      <c r="W54" s="363"/>
    </row>
    <row r="55" spans="2:23" x14ac:dyDescent="0.25">
      <c r="B55" t="s">
        <v>350</v>
      </c>
      <c r="C55" t="s">
        <v>828</v>
      </c>
      <c r="D55" t="s">
        <v>834</v>
      </c>
      <c r="E55" t="s">
        <v>391</v>
      </c>
      <c r="F55" t="s">
        <v>590</v>
      </c>
      <c r="G55" t="s">
        <v>591</v>
      </c>
      <c r="H55" t="s">
        <v>897</v>
      </c>
      <c r="I55" t="s">
        <v>836</v>
      </c>
      <c r="J55" t="s">
        <v>837</v>
      </c>
      <c r="K55" t="s">
        <v>838</v>
      </c>
      <c r="L55" t="s">
        <v>839</v>
      </c>
      <c r="M55" t="s">
        <v>840</v>
      </c>
      <c r="N55" t="s">
        <v>898</v>
      </c>
      <c r="O55" t="s">
        <v>842</v>
      </c>
      <c r="P55" t="s">
        <v>907</v>
      </c>
      <c r="Q55" t="s">
        <v>900</v>
      </c>
      <c r="R55"/>
      <c r="S55" s="396" t="s">
        <v>845</v>
      </c>
      <c r="T55" s="396" t="s">
        <v>846</v>
      </c>
      <c r="U55" s="258">
        <v>71513.19</v>
      </c>
      <c r="V55" s="258">
        <v>23652.54</v>
      </c>
      <c r="W55" s="363"/>
    </row>
    <row r="56" spans="2:23" x14ac:dyDescent="0.25">
      <c r="B56" t="s">
        <v>350</v>
      </c>
      <c r="C56" t="s">
        <v>828</v>
      </c>
      <c r="D56" t="s">
        <v>833</v>
      </c>
      <c r="E56" t="s">
        <v>392</v>
      </c>
      <c r="F56" t="s">
        <v>592</v>
      </c>
      <c r="G56" t="s">
        <v>593</v>
      </c>
      <c r="H56" t="s">
        <v>897</v>
      </c>
      <c r="I56" t="s">
        <v>836</v>
      </c>
      <c r="J56" t="s">
        <v>837</v>
      </c>
      <c r="K56" t="s">
        <v>838</v>
      </c>
      <c r="L56" t="s">
        <v>839</v>
      </c>
      <c r="M56" t="s">
        <v>840</v>
      </c>
      <c r="N56" t="s">
        <v>898</v>
      </c>
      <c r="O56" t="s">
        <v>842</v>
      </c>
      <c r="P56" t="s">
        <v>908</v>
      </c>
      <c r="Q56" t="s">
        <v>900</v>
      </c>
      <c r="R56"/>
      <c r="S56" s="396" t="s">
        <v>845</v>
      </c>
      <c r="T56" s="396" t="s">
        <v>846</v>
      </c>
      <c r="U56" s="258">
        <v>41888.79</v>
      </c>
      <c r="V56" s="258">
        <v>12199.01</v>
      </c>
      <c r="W56" s="363"/>
    </row>
    <row r="57" spans="2:23" x14ac:dyDescent="0.25">
      <c r="B57" t="s">
        <v>350</v>
      </c>
      <c r="C57" t="s">
        <v>828</v>
      </c>
      <c r="D57" t="s">
        <v>833</v>
      </c>
      <c r="E57" t="s">
        <v>393</v>
      </c>
      <c r="F57" t="s">
        <v>594</v>
      </c>
      <c r="G57" t="s">
        <v>595</v>
      </c>
      <c r="H57" t="s">
        <v>897</v>
      </c>
      <c r="I57" t="s">
        <v>836</v>
      </c>
      <c r="J57" t="s">
        <v>837</v>
      </c>
      <c r="K57" t="s">
        <v>838</v>
      </c>
      <c r="L57" t="s">
        <v>839</v>
      </c>
      <c r="M57" t="s">
        <v>840</v>
      </c>
      <c r="N57" t="s">
        <v>898</v>
      </c>
      <c r="O57" t="s">
        <v>842</v>
      </c>
      <c r="P57" t="s">
        <v>909</v>
      </c>
      <c r="Q57" t="s">
        <v>900</v>
      </c>
      <c r="R57"/>
      <c r="S57" s="396" t="s">
        <v>845</v>
      </c>
      <c r="T57" s="396" t="s">
        <v>846</v>
      </c>
      <c r="U57" s="258">
        <v>14570.05</v>
      </c>
      <c r="V57" s="258">
        <v>1340.57</v>
      </c>
      <c r="W57" s="363"/>
    </row>
    <row r="58" spans="2:23" x14ac:dyDescent="0.25">
      <c r="B58" t="s">
        <v>350</v>
      </c>
      <c r="C58" t="s">
        <v>828</v>
      </c>
      <c r="D58" t="s">
        <v>833</v>
      </c>
      <c r="E58" t="s">
        <v>394</v>
      </c>
      <c r="F58" t="s">
        <v>596</v>
      </c>
      <c r="G58" t="s">
        <v>597</v>
      </c>
      <c r="H58" t="s">
        <v>897</v>
      </c>
      <c r="I58" t="s">
        <v>836</v>
      </c>
      <c r="J58" t="s">
        <v>837</v>
      </c>
      <c r="K58" t="s">
        <v>838</v>
      </c>
      <c r="L58" t="s">
        <v>839</v>
      </c>
      <c r="M58" t="s">
        <v>840</v>
      </c>
      <c r="N58" t="s">
        <v>898</v>
      </c>
      <c r="O58" t="s">
        <v>842</v>
      </c>
      <c r="P58" t="s">
        <v>910</v>
      </c>
      <c r="Q58" t="s">
        <v>900</v>
      </c>
      <c r="R58"/>
      <c r="S58" s="396" t="s">
        <v>845</v>
      </c>
      <c r="T58" s="396" t="s">
        <v>846</v>
      </c>
      <c r="U58" s="258">
        <v>36072.699999999997</v>
      </c>
      <c r="V58" s="258">
        <v>10890.79</v>
      </c>
      <c r="W58" s="363"/>
    </row>
    <row r="59" spans="2:23" x14ac:dyDescent="0.25">
      <c r="B59" t="s">
        <v>350</v>
      </c>
      <c r="C59" t="s">
        <v>828</v>
      </c>
      <c r="D59" t="s">
        <v>833</v>
      </c>
      <c r="E59" t="s">
        <v>395</v>
      </c>
      <c r="F59" t="s">
        <v>598</v>
      </c>
      <c r="G59" t="s">
        <v>599</v>
      </c>
      <c r="H59" t="s">
        <v>897</v>
      </c>
      <c r="I59" t="s">
        <v>836</v>
      </c>
      <c r="J59" t="s">
        <v>837</v>
      </c>
      <c r="K59" t="s">
        <v>838</v>
      </c>
      <c r="L59" t="s">
        <v>839</v>
      </c>
      <c r="M59" t="s">
        <v>840</v>
      </c>
      <c r="N59" t="s">
        <v>898</v>
      </c>
      <c r="O59" t="s">
        <v>842</v>
      </c>
      <c r="P59" t="s">
        <v>911</v>
      </c>
      <c r="Q59" t="s">
        <v>900</v>
      </c>
      <c r="R59"/>
      <c r="S59" s="396" t="s">
        <v>845</v>
      </c>
      <c r="T59" s="396" t="s">
        <v>846</v>
      </c>
      <c r="U59" s="258">
        <v>55041.15</v>
      </c>
      <c r="V59" s="258">
        <v>19679.27</v>
      </c>
      <c r="W59" s="363"/>
    </row>
    <row r="60" spans="2:23" x14ac:dyDescent="0.25">
      <c r="B60" t="s">
        <v>350</v>
      </c>
      <c r="C60" t="s">
        <v>828</v>
      </c>
      <c r="D60" t="s">
        <v>833</v>
      </c>
      <c r="E60" t="s">
        <v>396</v>
      </c>
      <c r="F60" t="s">
        <v>600</v>
      </c>
      <c r="G60" t="s">
        <v>601</v>
      </c>
      <c r="H60" t="s">
        <v>897</v>
      </c>
      <c r="I60" t="s">
        <v>836</v>
      </c>
      <c r="J60" t="s">
        <v>837</v>
      </c>
      <c r="K60" t="s">
        <v>838</v>
      </c>
      <c r="L60" t="s">
        <v>839</v>
      </c>
      <c r="M60" t="s">
        <v>840</v>
      </c>
      <c r="N60" t="s">
        <v>898</v>
      </c>
      <c r="O60" t="s">
        <v>842</v>
      </c>
      <c r="P60" t="s">
        <v>912</v>
      </c>
      <c r="Q60" t="s">
        <v>900</v>
      </c>
      <c r="R60"/>
      <c r="S60" s="396" t="s">
        <v>845</v>
      </c>
      <c r="T60" s="396" t="s">
        <v>846</v>
      </c>
      <c r="U60" s="258">
        <v>71344.83</v>
      </c>
      <c r="V60" s="258">
        <v>26839.9</v>
      </c>
      <c r="W60" s="363"/>
    </row>
    <row r="61" spans="2:23" x14ac:dyDescent="0.25">
      <c r="B61" t="s">
        <v>350</v>
      </c>
      <c r="C61" t="s">
        <v>828</v>
      </c>
      <c r="D61" t="s">
        <v>833</v>
      </c>
      <c r="E61" t="s">
        <v>397</v>
      </c>
      <c r="F61" t="s">
        <v>602</v>
      </c>
      <c r="G61" t="s">
        <v>603</v>
      </c>
      <c r="H61" t="s">
        <v>897</v>
      </c>
      <c r="I61" t="s">
        <v>836</v>
      </c>
      <c r="J61" t="s">
        <v>837</v>
      </c>
      <c r="K61" t="s">
        <v>838</v>
      </c>
      <c r="L61" t="s">
        <v>839</v>
      </c>
      <c r="M61" t="s">
        <v>840</v>
      </c>
      <c r="N61" t="s">
        <v>898</v>
      </c>
      <c r="O61" t="s">
        <v>842</v>
      </c>
      <c r="P61" t="s">
        <v>913</v>
      </c>
      <c r="Q61" t="s">
        <v>900</v>
      </c>
      <c r="R61"/>
      <c r="S61" s="396" t="s">
        <v>845</v>
      </c>
      <c r="T61" s="396" t="s">
        <v>846</v>
      </c>
      <c r="U61" s="258">
        <v>32484.27</v>
      </c>
      <c r="V61" s="258">
        <v>37285.89</v>
      </c>
      <c r="W61" s="363"/>
    </row>
    <row r="62" spans="2:23" x14ac:dyDescent="0.25">
      <c r="B62" t="s">
        <v>350</v>
      </c>
      <c r="C62" t="s">
        <v>828</v>
      </c>
      <c r="D62" t="s">
        <v>833</v>
      </c>
      <c r="E62" t="s">
        <v>398</v>
      </c>
      <c r="F62" t="s">
        <v>604</v>
      </c>
      <c r="G62" t="s">
        <v>605</v>
      </c>
      <c r="H62" t="s">
        <v>897</v>
      </c>
      <c r="I62" t="s">
        <v>836</v>
      </c>
      <c r="J62" t="s">
        <v>837</v>
      </c>
      <c r="K62" t="s">
        <v>838</v>
      </c>
      <c r="L62" t="s">
        <v>839</v>
      </c>
      <c r="M62" t="s">
        <v>840</v>
      </c>
      <c r="N62" t="s">
        <v>898</v>
      </c>
      <c r="O62" t="s">
        <v>842</v>
      </c>
      <c r="P62" t="s">
        <v>914</v>
      </c>
      <c r="Q62" t="s">
        <v>900</v>
      </c>
      <c r="R62"/>
      <c r="S62" s="396" t="s">
        <v>845</v>
      </c>
      <c r="T62" s="396" t="s">
        <v>846</v>
      </c>
      <c r="U62" s="258">
        <v>14815.98</v>
      </c>
      <c r="V62" s="258">
        <v>5237.7299999999996</v>
      </c>
      <c r="W62" s="363"/>
    </row>
    <row r="63" spans="2:23" x14ac:dyDescent="0.25">
      <c r="B63" t="s">
        <v>350</v>
      </c>
      <c r="C63" t="s">
        <v>828</v>
      </c>
      <c r="D63" t="s">
        <v>833</v>
      </c>
      <c r="E63" t="s">
        <v>399</v>
      </c>
      <c r="F63" t="s">
        <v>606</v>
      </c>
      <c r="G63" t="s">
        <v>607</v>
      </c>
      <c r="H63" t="s">
        <v>897</v>
      </c>
      <c r="I63" t="s">
        <v>836</v>
      </c>
      <c r="J63" t="s">
        <v>837</v>
      </c>
      <c r="K63" t="s">
        <v>838</v>
      </c>
      <c r="L63" t="s">
        <v>839</v>
      </c>
      <c r="M63" t="s">
        <v>840</v>
      </c>
      <c r="N63" t="s">
        <v>898</v>
      </c>
      <c r="O63" t="s">
        <v>842</v>
      </c>
      <c r="P63" t="s">
        <v>915</v>
      </c>
      <c r="Q63" t="s">
        <v>900</v>
      </c>
      <c r="R63"/>
      <c r="S63" s="396" t="s">
        <v>845</v>
      </c>
      <c r="T63" s="396" t="s">
        <v>846</v>
      </c>
      <c r="U63" s="258">
        <v>38526.769999999997</v>
      </c>
      <c r="V63" s="258">
        <v>9864.8700000000008</v>
      </c>
      <c r="W63" s="363"/>
    </row>
    <row r="64" spans="2:23" x14ac:dyDescent="0.25">
      <c r="B64" t="s">
        <v>350</v>
      </c>
      <c r="C64" t="s">
        <v>828</v>
      </c>
      <c r="D64" t="s">
        <v>833</v>
      </c>
      <c r="E64" t="s">
        <v>400</v>
      </c>
      <c r="F64" t="s">
        <v>608</v>
      </c>
      <c r="G64" t="s">
        <v>609</v>
      </c>
      <c r="H64" t="s">
        <v>897</v>
      </c>
      <c r="I64" t="s">
        <v>836</v>
      </c>
      <c r="J64" t="s">
        <v>837</v>
      </c>
      <c r="K64" t="s">
        <v>838</v>
      </c>
      <c r="L64" t="s">
        <v>839</v>
      </c>
      <c r="M64" t="s">
        <v>840</v>
      </c>
      <c r="N64" t="s">
        <v>898</v>
      </c>
      <c r="O64" t="s">
        <v>842</v>
      </c>
      <c r="P64" t="s">
        <v>916</v>
      </c>
      <c r="Q64" t="s">
        <v>900</v>
      </c>
      <c r="R64"/>
      <c r="S64" s="396" t="s">
        <v>845</v>
      </c>
      <c r="T64" s="396" t="s">
        <v>846</v>
      </c>
      <c r="U64" s="258">
        <v>25432.13</v>
      </c>
      <c r="V64" s="258">
        <v>64417.19</v>
      </c>
      <c r="W64" s="363"/>
    </row>
    <row r="65" spans="2:23" x14ac:dyDescent="0.25">
      <c r="B65" t="s">
        <v>350</v>
      </c>
      <c r="C65" t="s">
        <v>828</v>
      </c>
      <c r="D65" t="s">
        <v>833</v>
      </c>
      <c r="E65" t="s">
        <v>401</v>
      </c>
      <c r="F65" t="s">
        <v>610</v>
      </c>
      <c r="G65" t="s">
        <v>611</v>
      </c>
      <c r="H65" t="s">
        <v>897</v>
      </c>
      <c r="I65" t="s">
        <v>836</v>
      </c>
      <c r="J65" t="s">
        <v>837</v>
      </c>
      <c r="K65" t="s">
        <v>838</v>
      </c>
      <c r="L65" t="s">
        <v>839</v>
      </c>
      <c r="M65" t="s">
        <v>840</v>
      </c>
      <c r="N65" t="s">
        <v>898</v>
      </c>
      <c r="O65" t="s">
        <v>842</v>
      </c>
      <c r="P65" t="s">
        <v>917</v>
      </c>
      <c r="Q65" t="s">
        <v>900</v>
      </c>
      <c r="R65"/>
      <c r="S65" s="396" t="s">
        <v>845</v>
      </c>
      <c r="T65" s="396" t="s">
        <v>846</v>
      </c>
      <c r="U65" s="258">
        <v>48036.69</v>
      </c>
      <c r="V65" s="258">
        <v>14418.01</v>
      </c>
      <c r="W65" s="363"/>
    </row>
    <row r="66" spans="2:23" x14ac:dyDescent="0.25">
      <c r="B66" t="s">
        <v>350</v>
      </c>
      <c r="C66" t="s">
        <v>828</v>
      </c>
      <c r="D66" t="s">
        <v>833</v>
      </c>
      <c r="E66" t="s">
        <v>402</v>
      </c>
      <c r="F66" t="s">
        <v>612</v>
      </c>
      <c r="G66" t="s">
        <v>613</v>
      </c>
      <c r="H66" t="s">
        <v>897</v>
      </c>
      <c r="I66" t="s">
        <v>836</v>
      </c>
      <c r="J66" t="s">
        <v>837</v>
      </c>
      <c r="K66" t="s">
        <v>838</v>
      </c>
      <c r="L66" t="s">
        <v>839</v>
      </c>
      <c r="M66" t="s">
        <v>840</v>
      </c>
      <c r="N66" t="s">
        <v>898</v>
      </c>
      <c r="O66" t="s">
        <v>842</v>
      </c>
      <c r="P66" t="s">
        <v>918</v>
      </c>
      <c r="Q66" t="s">
        <v>900</v>
      </c>
      <c r="R66"/>
      <c r="S66" s="396" t="s">
        <v>845</v>
      </c>
      <c r="T66" s="396" t="s">
        <v>846</v>
      </c>
      <c r="U66" s="258">
        <v>51747.38</v>
      </c>
      <c r="V66" s="258">
        <v>19981.68</v>
      </c>
      <c r="W66" s="363"/>
    </row>
    <row r="67" spans="2:23" x14ac:dyDescent="0.25">
      <c r="B67" t="s">
        <v>350</v>
      </c>
      <c r="C67" t="s">
        <v>828</v>
      </c>
      <c r="D67" t="s">
        <v>833</v>
      </c>
      <c r="E67" t="s">
        <v>403</v>
      </c>
      <c r="F67" t="s">
        <v>614</v>
      </c>
      <c r="G67" t="s">
        <v>615</v>
      </c>
      <c r="H67" t="s">
        <v>897</v>
      </c>
      <c r="I67" t="s">
        <v>836</v>
      </c>
      <c r="J67" t="s">
        <v>837</v>
      </c>
      <c r="K67" t="s">
        <v>838</v>
      </c>
      <c r="L67" t="s">
        <v>839</v>
      </c>
      <c r="M67" t="s">
        <v>840</v>
      </c>
      <c r="N67" t="s">
        <v>898</v>
      </c>
      <c r="O67" t="s">
        <v>842</v>
      </c>
      <c r="P67" t="s">
        <v>919</v>
      </c>
      <c r="Q67" t="s">
        <v>900</v>
      </c>
      <c r="R67"/>
      <c r="S67" s="396" t="s">
        <v>845</v>
      </c>
      <c r="T67" s="396" t="s">
        <v>846</v>
      </c>
      <c r="U67" s="258">
        <v>33504.300000000003</v>
      </c>
      <c r="V67" s="258">
        <v>10397.9</v>
      </c>
      <c r="W67" s="363"/>
    </row>
    <row r="68" spans="2:23" x14ac:dyDescent="0.25">
      <c r="B68" t="s">
        <v>350</v>
      </c>
      <c r="C68" t="s">
        <v>828</v>
      </c>
      <c r="D68" t="s">
        <v>833</v>
      </c>
      <c r="E68" t="s">
        <v>404</v>
      </c>
      <c r="F68" t="s">
        <v>616</v>
      </c>
      <c r="G68" t="s">
        <v>617</v>
      </c>
      <c r="H68" t="s">
        <v>897</v>
      </c>
      <c r="I68" t="s">
        <v>836</v>
      </c>
      <c r="J68" t="s">
        <v>837</v>
      </c>
      <c r="K68" t="s">
        <v>838</v>
      </c>
      <c r="L68" t="s">
        <v>839</v>
      </c>
      <c r="M68" t="s">
        <v>840</v>
      </c>
      <c r="N68" t="s">
        <v>898</v>
      </c>
      <c r="O68" t="s">
        <v>842</v>
      </c>
      <c r="P68" t="s">
        <v>920</v>
      </c>
      <c r="Q68" t="s">
        <v>900</v>
      </c>
      <c r="R68"/>
      <c r="S68" s="396" t="s">
        <v>845</v>
      </c>
      <c r="T68" s="396" t="s">
        <v>846</v>
      </c>
      <c r="U68" s="258">
        <v>45732.14</v>
      </c>
      <c r="V68" s="258">
        <v>13427.57</v>
      </c>
      <c r="W68" s="363"/>
    </row>
    <row r="69" spans="2:23" x14ac:dyDescent="0.25">
      <c r="B69" t="s">
        <v>350</v>
      </c>
      <c r="C69" t="s">
        <v>828</v>
      </c>
      <c r="D69" t="s">
        <v>833</v>
      </c>
      <c r="E69" t="s">
        <v>405</v>
      </c>
      <c r="F69" t="s">
        <v>618</v>
      </c>
      <c r="G69" t="s">
        <v>619</v>
      </c>
      <c r="H69" t="s">
        <v>897</v>
      </c>
      <c r="I69" t="s">
        <v>836</v>
      </c>
      <c r="J69" t="s">
        <v>837</v>
      </c>
      <c r="K69" t="s">
        <v>838</v>
      </c>
      <c r="L69" t="s">
        <v>839</v>
      </c>
      <c r="M69" t="s">
        <v>840</v>
      </c>
      <c r="N69" t="s">
        <v>898</v>
      </c>
      <c r="O69" t="s">
        <v>842</v>
      </c>
      <c r="P69" t="s">
        <v>921</v>
      </c>
      <c r="Q69" t="s">
        <v>900</v>
      </c>
      <c r="R69"/>
      <c r="S69" s="396" t="s">
        <v>845</v>
      </c>
      <c r="T69" s="396" t="s">
        <v>846</v>
      </c>
      <c r="U69" s="258">
        <v>46475.28</v>
      </c>
      <c r="V69" s="258">
        <v>16988.68</v>
      </c>
      <c r="W69" s="363"/>
    </row>
    <row r="70" spans="2:23" x14ac:dyDescent="0.25">
      <c r="B70" t="s">
        <v>350</v>
      </c>
      <c r="C70" t="s">
        <v>828</v>
      </c>
      <c r="D70" t="s">
        <v>833</v>
      </c>
      <c r="E70" t="s">
        <v>406</v>
      </c>
      <c r="F70" t="s">
        <v>620</v>
      </c>
      <c r="G70" t="s">
        <v>621</v>
      </c>
      <c r="H70" t="s">
        <v>897</v>
      </c>
      <c r="I70" t="s">
        <v>836</v>
      </c>
      <c r="J70" t="s">
        <v>837</v>
      </c>
      <c r="K70" t="s">
        <v>838</v>
      </c>
      <c r="L70" t="s">
        <v>839</v>
      </c>
      <c r="M70" t="s">
        <v>840</v>
      </c>
      <c r="N70" t="s">
        <v>898</v>
      </c>
      <c r="O70" t="s">
        <v>842</v>
      </c>
      <c r="P70" t="s">
        <v>922</v>
      </c>
      <c r="Q70" t="s">
        <v>900</v>
      </c>
      <c r="R70"/>
      <c r="S70" s="396" t="s">
        <v>845</v>
      </c>
      <c r="T70" s="396" t="s">
        <v>846</v>
      </c>
      <c r="U70" s="258">
        <v>6564.9</v>
      </c>
      <c r="V70" s="258">
        <v>4827.74</v>
      </c>
      <c r="W70" s="363"/>
    </row>
    <row r="71" spans="2:23" x14ac:dyDescent="0.25">
      <c r="B71" t="s">
        <v>350</v>
      </c>
      <c r="C71" t="s">
        <v>828</v>
      </c>
      <c r="D71" t="s">
        <v>833</v>
      </c>
      <c r="E71" t="s">
        <v>407</v>
      </c>
      <c r="F71" t="s">
        <v>622</v>
      </c>
      <c r="G71" t="s">
        <v>623</v>
      </c>
      <c r="H71" t="s">
        <v>897</v>
      </c>
      <c r="I71" t="s">
        <v>836</v>
      </c>
      <c r="J71" t="s">
        <v>837</v>
      </c>
      <c r="K71" t="s">
        <v>838</v>
      </c>
      <c r="L71" t="s">
        <v>839</v>
      </c>
      <c r="M71" t="s">
        <v>840</v>
      </c>
      <c r="N71" t="s">
        <v>898</v>
      </c>
      <c r="O71" t="s">
        <v>842</v>
      </c>
      <c r="P71" t="s">
        <v>923</v>
      </c>
      <c r="Q71" t="s">
        <v>900</v>
      </c>
      <c r="R71"/>
      <c r="S71" s="396" t="s">
        <v>845</v>
      </c>
      <c r="T71" s="396" t="s">
        <v>846</v>
      </c>
      <c r="U71" s="258">
        <v>35238.47</v>
      </c>
      <c r="V71" s="258">
        <v>23401.33</v>
      </c>
      <c r="W71" s="363"/>
    </row>
    <row r="72" spans="2:23" x14ac:dyDescent="0.25">
      <c r="B72" t="s">
        <v>350</v>
      </c>
      <c r="C72" t="s">
        <v>828</v>
      </c>
      <c r="D72" t="s">
        <v>833</v>
      </c>
      <c r="E72" t="s">
        <v>408</v>
      </c>
      <c r="F72" t="s">
        <v>624</v>
      </c>
      <c r="G72" t="s">
        <v>625</v>
      </c>
      <c r="H72" t="s">
        <v>897</v>
      </c>
      <c r="I72" t="s">
        <v>836</v>
      </c>
      <c r="J72" t="s">
        <v>837</v>
      </c>
      <c r="K72" t="s">
        <v>838</v>
      </c>
      <c r="L72" t="s">
        <v>839</v>
      </c>
      <c r="M72" t="s">
        <v>840</v>
      </c>
      <c r="N72" t="s">
        <v>898</v>
      </c>
      <c r="O72" t="s">
        <v>842</v>
      </c>
      <c r="P72" t="s">
        <v>924</v>
      </c>
      <c r="Q72" t="s">
        <v>900</v>
      </c>
      <c r="R72"/>
      <c r="S72" s="396" t="s">
        <v>845</v>
      </c>
      <c r="T72" s="396" t="s">
        <v>846</v>
      </c>
      <c r="U72" s="258">
        <v>37307.67</v>
      </c>
      <c r="V72" s="258">
        <v>7277.02</v>
      </c>
      <c r="W72" s="363"/>
    </row>
    <row r="73" spans="2:23" x14ac:dyDescent="0.25">
      <c r="B73" t="s">
        <v>350</v>
      </c>
      <c r="C73" t="s">
        <v>828</v>
      </c>
      <c r="D73" t="s">
        <v>833</v>
      </c>
      <c r="E73" t="s">
        <v>409</v>
      </c>
      <c r="F73" t="s">
        <v>626</v>
      </c>
      <c r="G73" t="s">
        <v>627</v>
      </c>
      <c r="H73" t="s">
        <v>897</v>
      </c>
      <c r="I73" t="s">
        <v>836</v>
      </c>
      <c r="J73" t="s">
        <v>837</v>
      </c>
      <c r="K73" t="s">
        <v>838</v>
      </c>
      <c r="L73" t="s">
        <v>839</v>
      </c>
      <c r="M73" t="s">
        <v>840</v>
      </c>
      <c r="N73" t="s">
        <v>898</v>
      </c>
      <c r="O73" t="s">
        <v>842</v>
      </c>
      <c r="P73" t="s">
        <v>925</v>
      </c>
      <c r="Q73" t="s">
        <v>900</v>
      </c>
      <c r="R73"/>
      <c r="S73" s="396" t="s">
        <v>845</v>
      </c>
      <c r="T73" s="396" t="s">
        <v>846</v>
      </c>
      <c r="U73" s="258">
        <v>45869.17</v>
      </c>
      <c r="V73" s="258">
        <v>12444.48</v>
      </c>
      <c r="W73" s="363"/>
    </row>
    <row r="74" spans="2:23" x14ac:dyDescent="0.25">
      <c r="B74" t="s">
        <v>350</v>
      </c>
      <c r="C74" t="s">
        <v>828</v>
      </c>
      <c r="D74" t="s">
        <v>833</v>
      </c>
      <c r="E74" t="s">
        <v>410</v>
      </c>
      <c r="F74" t="s">
        <v>628</v>
      </c>
      <c r="G74" t="s">
        <v>629</v>
      </c>
      <c r="H74" t="s">
        <v>897</v>
      </c>
      <c r="I74" t="s">
        <v>836</v>
      </c>
      <c r="J74" t="s">
        <v>837</v>
      </c>
      <c r="K74" t="s">
        <v>838</v>
      </c>
      <c r="L74" t="s">
        <v>839</v>
      </c>
      <c r="M74" t="s">
        <v>840</v>
      </c>
      <c r="N74" t="s">
        <v>898</v>
      </c>
      <c r="O74" t="s">
        <v>842</v>
      </c>
      <c r="P74" t="s">
        <v>926</v>
      </c>
      <c r="Q74" t="s">
        <v>900</v>
      </c>
      <c r="R74"/>
      <c r="S74" s="396" t="s">
        <v>845</v>
      </c>
      <c r="T74" s="396" t="s">
        <v>846</v>
      </c>
      <c r="U74" s="258">
        <v>44721.96</v>
      </c>
      <c r="V74" s="258">
        <v>20577.650000000001</v>
      </c>
      <c r="W74" s="363"/>
    </row>
    <row r="75" spans="2:23" x14ac:dyDescent="0.25">
      <c r="B75" t="s">
        <v>350</v>
      </c>
      <c r="C75" t="s">
        <v>828</v>
      </c>
      <c r="D75" t="s">
        <v>833</v>
      </c>
      <c r="E75" t="s">
        <v>411</v>
      </c>
      <c r="F75" t="s">
        <v>630</v>
      </c>
      <c r="G75" t="s">
        <v>631</v>
      </c>
      <c r="H75" t="s">
        <v>897</v>
      </c>
      <c r="I75" t="s">
        <v>836</v>
      </c>
      <c r="J75" t="s">
        <v>837</v>
      </c>
      <c r="K75" t="s">
        <v>838</v>
      </c>
      <c r="L75" t="s">
        <v>839</v>
      </c>
      <c r="M75" t="s">
        <v>840</v>
      </c>
      <c r="N75" t="s">
        <v>898</v>
      </c>
      <c r="O75" t="s">
        <v>842</v>
      </c>
      <c r="P75" t="s">
        <v>927</v>
      </c>
      <c r="Q75" t="s">
        <v>900</v>
      </c>
      <c r="R75"/>
      <c r="S75" s="396" t="s">
        <v>845</v>
      </c>
      <c r="T75" s="396" t="s">
        <v>846</v>
      </c>
      <c r="U75" s="258">
        <v>66779.87</v>
      </c>
      <c r="V75" s="258">
        <v>22488.12</v>
      </c>
      <c r="W75" s="363"/>
    </row>
    <row r="76" spans="2:23" x14ac:dyDescent="0.25">
      <c r="B76" t="s">
        <v>350</v>
      </c>
      <c r="C76" t="s">
        <v>828</v>
      </c>
      <c r="D76" t="s">
        <v>833</v>
      </c>
      <c r="E76" t="s">
        <v>412</v>
      </c>
      <c r="F76" t="s">
        <v>632</v>
      </c>
      <c r="G76" t="s">
        <v>633</v>
      </c>
      <c r="H76" t="s">
        <v>897</v>
      </c>
      <c r="I76" t="s">
        <v>836</v>
      </c>
      <c r="J76" t="s">
        <v>837</v>
      </c>
      <c r="K76" t="s">
        <v>838</v>
      </c>
      <c r="L76" t="s">
        <v>839</v>
      </c>
      <c r="M76" t="s">
        <v>840</v>
      </c>
      <c r="N76" t="s">
        <v>898</v>
      </c>
      <c r="O76" t="s">
        <v>842</v>
      </c>
      <c r="P76" t="s">
        <v>928</v>
      </c>
      <c r="Q76" t="s">
        <v>900</v>
      </c>
      <c r="R76"/>
      <c r="S76" s="396" t="s">
        <v>845</v>
      </c>
      <c r="T76" s="396" t="s">
        <v>846</v>
      </c>
      <c r="U76" s="258">
        <v>52170.57</v>
      </c>
      <c r="V76" s="258">
        <v>18168.57</v>
      </c>
      <c r="W76" s="363"/>
    </row>
    <row r="77" spans="2:23" x14ac:dyDescent="0.25">
      <c r="B77" t="s">
        <v>350</v>
      </c>
      <c r="C77" t="s">
        <v>828</v>
      </c>
      <c r="D77" t="s">
        <v>833</v>
      </c>
      <c r="E77" t="s">
        <v>413</v>
      </c>
      <c r="F77" t="s">
        <v>634</v>
      </c>
      <c r="G77" t="s">
        <v>635</v>
      </c>
      <c r="H77" t="s">
        <v>897</v>
      </c>
      <c r="I77" t="s">
        <v>836</v>
      </c>
      <c r="J77" t="s">
        <v>837</v>
      </c>
      <c r="K77" t="s">
        <v>838</v>
      </c>
      <c r="L77" t="s">
        <v>839</v>
      </c>
      <c r="M77" t="s">
        <v>840</v>
      </c>
      <c r="N77" t="s">
        <v>898</v>
      </c>
      <c r="O77" t="s">
        <v>842</v>
      </c>
      <c r="P77" t="s">
        <v>929</v>
      </c>
      <c r="Q77" t="s">
        <v>900</v>
      </c>
      <c r="R77"/>
      <c r="S77" s="396" t="s">
        <v>845</v>
      </c>
      <c r="T77" s="396" t="s">
        <v>846</v>
      </c>
      <c r="U77" s="258">
        <v>7877.88</v>
      </c>
      <c r="V77" s="258">
        <v>4954.49</v>
      </c>
      <c r="W77" s="363"/>
    </row>
    <row r="78" spans="2:23" x14ac:dyDescent="0.25">
      <c r="B78" t="s">
        <v>350</v>
      </c>
      <c r="C78" t="s">
        <v>828</v>
      </c>
      <c r="D78" t="s">
        <v>833</v>
      </c>
      <c r="E78" t="s">
        <v>414</v>
      </c>
      <c r="F78" t="s">
        <v>636</v>
      </c>
      <c r="G78" t="s">
        <v>637</v>
      </c>
      <c r="H78" t="s">
        <v>897</v>
      </c>
      <c r="I78" t="s">
        <v>836</v>
      </c>
      <c r="J78" t="s">
        <v>837</v>
      </c>
      <c r="K78" t="s">
        <v>838</v>
      </c>
      <c r="L78" t="s">
        <v>839</v>
      </c>
      <c r="M78" t="s">
        <v>840</v>
      </c>
      <c r="N78" t="s">
        <v>898</v>
      </c>
      <c r="O78" t="s">
        <v>842</v>
      </c>
      <c r="P78" t="s">
        <v>930</v>
      </c>
      <c r="Q78" t="s">
        <v>900</v>
      </c>
      <c r="R78"/>
      <c r="S78" s="396" t="s">
        <v>845</v>
      </c>
      <c r="T78" s="396" t="s">
        <v>846</v>
      </c>
      <c r="U78" s="258">
        <v>26259.599999999999</v>
      </c>
      <c r="V78" s="258">
        <v>8959.91</v>
      </c>
      <c r="W78" s="363"/>
    </row>
    <row r="79" spans="2:23" x14ac:dyDescent="0.25">
      <c r="B79" t="s">
        <v>350</v>
      </c>
      <c r="C79" t="s">
        <v>828</v>
      </c>
      <c r="D79" t="s">
        <v>833</v>
      </c>
      <c r="E79" t="s">
        <v>415</v>
      </c>
      <c r="F79" t="s">
        <v>638</v>
      </c>
      <c r="G79" t="s">
        <v>639</v>
      </c>
      <c r="H79" t="s">
        <v>897</v>
      </c>
      <c r="I79" t="s">
        <v>836</v>
      </c>
      <c r="J79" t="s">
        <v>837</v>
      </c>
      <c r="K79" t="s">
        <v>838</v>
      </c>
      <c r="L79" t="s">
        <v>839</v>
      </c>
      <c r="M79" t="s">
        <v>840</v>
      </c>
      <c r="N79" t="s">
        <v>898</v>
      </c>
      <c r="O79" t="s">
        <v>842</v>
      </c>
      <c r="P79" t="s">
        <v>931</v>
      </c>
      <c r="Q79" t="s">
        <v>900</v>
      </c>
      <c r="R79"/>
      <c r="S79" s="396" t="s">
        <v>845</v>
      </c>
      <c r="T79" s="396" t="s">
        <v>846</v>
      </c>
      <c r="U79" s="258">
        <v>22430.02</v>
      </c>
      <c r="V79" s="258">
        <v>5447.08</v>
      </c>
      <c r="W79" s="363"/>
    </row>
    <row r="80" spans="2:23" x14ac:dyDescent="0.25">
      <c r="B80" t="s">
        <v>350</v>
      </c>
      <c r="C80" t="s">
        <v>828</v>
      </c>
      <c r="D80" t="s">
        <v>833</v>
      </c>
      <c r="E80" t="s">
        <v>416</v>
      </c>
      <c r="F80" t="s">
        <v>640</v>
      </c>
      <c r="G80" t="s">
        <v>641</v>
      </c>
      <c r="H80" t="s">
        <v>897</v>
      </c>
      <c r="I80" t="s">
        <v>836</v>
      </c>
      <c r="J80" t="s">
        <v>837</v>
      </c>
      <c r="K80" t="s">
        <v>838</v>
      </c>
      <c r="L80" t="s">
        <v>839</v>
      </c>
      <c r="M80" t="s">
        <v>840</v>
      </c>
      <c r="N80" t="s">
        <v>898</v>
      </c>
      <c r="O80" t="s">
        <v>842</v>
      </c>
      <c r="P80" t="s">
        <v>932</v>
      </c>
      <c r="Q80" t="s">
        <v>900</v>
      </c>
      <c r="R80"/>
      <c r="S80" s="396" t="s">
        <v>845</v>
      </c>
      <c r="T80" s="396" t="s">
        <v>846</v>
      </c>
      <c r="U80" s="258">
        <v>22780.54</v>
      </c>
      <c r="V80" s="258">
        <v>6276.64</v>
      </c>
      <c r="W80" s="363"/>
    </row>
    <row r="81" spans="2:23" x14ac:dyDescent="0.25">
      <c r="B81" t="s">
        <v>350</v>
      </c>
      <c r="C81" t="s">
        <v>828</v>
      </c>
      <c r="D81" t="s">
        <v>833</v>
      </c>
      <c r="E81" t="s">
        <v>417</v>
      </c>
      <c r="F81" t="s">
        <v>642</v>
      </c>
      <c r="G81" t="s">
        <v>643</v>
      </c>
      <c r="H81" t="s">
        <v>897</v>
      </c>
      <c r="I81" t="s">
        <v>836</v>
      </c>
      <c r="J81" t="s">
        <v>837</v>
      </c>
      <c r="K81" t="s">
        <v>838</v>
      </c>
      <c r="L81" t="s">
        <v>839</v>
      </c>
      <c r="M81" t="s">
        <v>840</v>
      </c>
      <c r="N81" t="s">
        <v>898</v>
      </c>
      <c r="O81" t="s">
        <v>842</v>
      </c>
      <c r="P81" t="s">
        <v>933</v>
      </c>
      <c r="Q81" t="s">
        <v>900</v>
      </c>
      <c r="R81"/>
      <c r="S81" s="396" t="s">
        <v>845</v>
      </c>
      <c r="T81" s="396" t="s">
        <v>846</v>
      </c>
      <c r="U81" s="258">
        <v>22780.54</v>
      </c>
      <c r="V81" s="258">
        <v>11527.88</v>
      </c>
      <c r="W81" s="363"/>
    </row>
    <row r="82" spans="2:23" x14ac:dyDescent="0.25">
      <c r="B82" t="s">
        <v>350</v>
      </c>
      <c r="C82" t="s">
        <v>829</v>
      </c>
      <c r="D82" t="s">
        <v>833</v>
      </c>
      <c r="E82" t="s">
        <v>418</v>
      </c>
      <c r="F82" t="s">
        <v>644</v>
      </c>
      <c r="G82" t="s">
        <v>645</v>
      </c>
      <c r="H82" t="s">
        <v>897</v>
      </c>
      <c r="I82" t="s">
        <v>836</v>
      </c>
      <c r="J82" t="s">
        <v>837</v>
      </c>
      <c r="K82" t="s">
        <v>838</v>
      </c>
      <c r="L82" t="s">
        <v>839</v>
      </c>
      <c r="M82" t="s">
        <v>840</v>
      </c>
      <c r="N82" t="s">
        <v>898</v>
      </c>
      <c r="O82" t="s">
        <v>842</v>
      </c>
      <c r="P82" t="s">
        <v>934</v>
      </c>
      <c r="Q82" t="s">
        <v>900</v>
      </c>
      <c r="R82"/>
      <c r="S82" s="396" t="s">
        <v>845</v>
      </c>
      <c r="T82" s="396" t="s">
        <v>846</v>
      </c>
      <c r="U82" s="258">
        <v>12692.14</v>
      </c>
      <c r="V82" s="258">
        <v>9362.67</v>
      </c>
      <c r="W82" s="363"/>
    </row>
    <row r="83" spans="2:23" x14ac:dyDescent="0.25">
      <c r="B83" t="s">
        <v>350</v>
      </c>
      <c r="C83" t="s">
        <v>829</v>
      </c>
      <c r="D83" t="s">
        <v>833</v>
      </c>
      <c r="E83" t="s">
        <v>419</v>
      </c>
      <c r="F83" t="s">
        <v>646</v>
      </c>
      <c r="G83" t="s">
        <v>647</v>
      </c>
      <c r="H83" t="s">
        <v>897</v>
      </c>
      <c r="I83" t="s">
        <v>836</v>
      </c>
      <c r="J83" t="s">
        <v>837</v>
      </c>
      <c r="K83" t="s">
        <v>838</v>
      </c>
      <c r="L83" t="s">
        <v>839</v>
      </c>
      <c r="M83" t="s">
        <v>840</v>
      </c>
      <c r="N83" t="s">
        <v>898</v>
      </c>
      <c r="O83" t="s">
        <v>842</v>
      </c>
      <c r="P83" t="s">
        <v>935</v>
      </c>
      <c r="Q83" t="s">
        <v>900</v>
      </c>
      <c r="R83"/>
      <c r="S83" s="396" t="s">
        <v>845</v>
      </c>
      <c r="T83" s="396" t="s">
        <v>846</v>
      </c>
      <c r="U83" s="258">
        <v>13129.8</v>
      </c>
      <c r="V83" s="258">
        <v>8165.21</v>
      </c>
      <c r="W83" s="363"/>
    </row>
    <row r="84" spans="2:23" x14ac:dyDescent="0.25">
      <c r="B84" t="s">
        <v>350</v>
      </c>
      <c r="C84" t="s">
        <v>829</v>
      </c>
      <c r="D84" t="s">
        <v>833</v>
      </c>
      <c r="E84" t="s">
        <v>420</v>
      </c>
      <c r="F84" t="s">
        <v>648</v>
      </c>
      <c r="G84" t="s">
        <v>649</v>
      </c>
      <c r="H84" t="s">
        <v>897</v>
      </c>
      <c r="I84" t="s">
        <v>836</v>
      </c>
      <c r="J84" t="s">
        <v>837</v>
      </c>
      <c r="K84" t="s">
        <v>838</v>
      </c>
      <c r="L84" t="s">
        <v>839</v>
      </c>
      <c r="M84" t="s">
        <v>840</v>
      </c>
      <c r="N84" t="s">
        <v>898</v>
      </c>
      <c r="O84" t="s">
        <v>842</v>
      </c>
      <c r="P84" t="s">
        <v>936</v>
      </c>
      <c r="Q84" t="s">
        <v>900</v>
      </c>
      <c r="R84"/>
      <c r="S84" s="396" t="s">
        <v>845</v>
      </c>
      <c r="T84" s="396" t="s">
        <v>846</v>
      </c>
      <c r="U84" s="258">
        <v>35136.959999999999</v>
      </c>
      <c r="V84" s="258">
        <v>49326.86</v>
      </c>
      <c r="W84" s="363"/>
    </row>
    <row r="85" spans="2:23" x14ac:dyDescent="0.25">
      <c r="B85" t="s">
        <v>350</v>
      </c>
      <c r="C85" t="s">
        <v>829</v>
      </c>
      <c r="D85" t="s">
        <v>833</v>
      </c>
      <c r="E85" t="s">
        <v>421</v>
      </c>
      <c r="F85" t="s">
        <v>650</v>
      </c>
      <c r="G85" t="s">
        <v>651</v>
      </c>
      <c r="H85" t="s">
        <v>897</v>
      </c>
      <c r="I85" t="s">
        <v>836</v>
      </c>
      <c r="J85" t="s">
        <v>837</v>
      </c>
      <c r="K85" t="s">
        <v>838</v>
      </c>
      <c r="L85" t="s">
        <v>839</v>
      </c>
      <c r="M85" t="s">
        <v>840</v>
      </c>
      <c r="N85" t="s">
        <v>898</v>
      </c>
      <c r="O85" t="s">
        <v>842</v>
      </c>
      <c r="P85" t="s">
        <v>937</v>
      </c>
      <c r="Q85" t="s">
        <v>900</v>
      </c>
      <c r="R85"/>
      <c r="S85" s="396" t="s">
        <v>845</v>
      </c>
      <c r="T85" s="396" t="s">
        <v>846</v>
      </c>
      <c r="U85" s="258">
        <v>64133.7</v>
      </c>
      <c r="V85" s="258">
        <v>34356.33</v>
      </c>
      <c r="W85" s="363"/>
    </row>
    <row r="86" spans="2:23" x14ac:dyDescent="0.25">
      <c r="B86" t="s">
        <v>350</v>
      </c>
      <c r="C86" t="s">
        <v>829</v>
      </c>
      <c r="D86" t="s">
        <v>833</v>
      </c>
      <c r="E86" t="s">
        <v>422</v>
      </c>
      <c r="F86" t="s">
        <v>652</v>
      </c>
      <c r="G86" t="s">
        <v>653</v>
      </c>
      <c r="H86" t="s">
        <v>897</v>
      </c>
      <c r="I86" t="s">
        <v>836</v>
      </c>
      <c r="J86" t="s">
        <v>837</v>
      </c>
      <c r="K86" t="s">
        <v>838</v>
      </c>
      <c r="L86" t="s">
        <v>839</v>
      </c>
      <c r="M86" t="s">
        <v>840</v>
      </c>
      <c r="N86" t="s">
        <v>898</v>
      </c>
      <c r="O86" t="s">
        <v>842</v>
      </c>
      <c r="P86" t="s">
        <v>938</v>
      </c>
      <c r="Q86" t="s">
        <v>900</v>
      </c>
      <c r="R86"/>
      <c r="S86" s="396" t="s">
        <v>845</v>
      </c>
      <c r="T86" s="396" t="s">
        <v>846</v>
      </c>
      <c r="U86" s="258">
        <v>66039.38</v>
      </c>
      <c r="V86" s="258">
        <v>35145.89</v>
      </c>
      <c r="W86" s="363"/>
    </row>
    <row r="87" spans="2:23" x14ac:dyDescent="0.25">
      <c r="B87" t="s">
        <v>350</v>
      </c>
      <c r="C87" t="s">
        <v>829</v>
      </c>
      <c r="D87" t="s">
        <v>833</v>
      </c>
      <c r="E87" t="s">
        <v>423</v>
      </c>
      <c r="F87" t="s">
        <v>654</v>
      </c>
      <c r="G87" t="s">
        <v>655</v>
      </c>
      <c r="H87" t="s">
        <v>897</v>
      </c>
      <c r="I87" t="s">
        <v>836</v>
      </c>
      <c r="J87" t="s">
        <v>837</v>
      </c>
      <c r="K87" t="s">
        <v>838</v>
      </c>
      <c r="L87" t="s">
        <v>839</v>
      </c>
      <c r="M87" t="s">
        <v>840</v>
      </c>
      <c r="N87" t="s">
        <v>898</v>
      </c>
      <c r="O87" t="s">
        <v>842</v>
      </c>
      <c r="P87" t="s">
        <v>939</v>
      </c>
      <c r="Q87" t="s">
        <v>900</v>
      </c>
      <c r="R87"/>
      <c r="S87" s="396" t="s">
        <v>845</v>
      </c>
      <c r="T87" s="396" t="s">
        <v>846</v>
      </c>
      <c r="U87" s="258">
        <v>48075.25</v>
      </c>
      <c r="V87" s="258">
        <v>42658.66</v>
      </c>
      <c r="W87" s="363"/>
    </row>
    <row r="88" spans="2:23" x14ac:dyDescent="0.25">
      <c r="B88" t="s">
        <v>350</v>
      </c>
      <c r="C88" t="s">
        <v>829</v>
      </c>
      <c r="D88" t="s">
        <v>833</v>
      </c>
      <c r="E88" t="s">
        <v>424</v>
      </c>
      <c r="F88" t="s">
        <v>656</v>
      </c>
      <c r="G88" t="s">
        <v>657</v>
      </c>
      <c r="H88" t="s">
        <v>897</v>
      </c>
      <c r="I88" t="s">
        <v>836</v>
      </c>
      <c r="J88" t="s">
        <v>837</v>
      </c>
      <c r="K88" t="s">
        <v>838</v>
      </c>
      <c r="L88" t="s">
        <v>839</v>
      </c>
      <c r="M88" t="s">
        <v>840</v>
      </c>
      <c r="N88" t="s">
        <v>898</v>
      </c>
      <c r="O88" t="s">
        <v>842</v>
      </c>
      <c r="P88" t="s">
        <v>940</v>
      </c>
      <c r="Q88" t="s">
        <v>900</v>
      </c>
      <c r="R88"/>
      <c r="S88" s="396" t="s">
        <v>845</v>
      </c>
      <c r="T88" s="396" t="s">
        <v>846</v>
      </c>
      <c r="U88" s="258">
        <v>55548.35</v>
      </c>
      <c r="V88" s="258">
        <v>24225.74</v>
      </c>
      <c r="W88" s="363"/>
    </row>
    <row r="89" spans="2:23" x14ac:dyDescent="0.25">
      <c r="B89" t="s">
        <v>350</v>
      </c>
      <c r="C89" t="s">
        <v>829</v>
      </c>
      <c r="D89" t="s">
        <v>833</v>
      </c>
      <c r="E89" t="s">
        <v>425</v>
      </c>
      <c r="F89" t="s">
        <v>658</v>
      </c>
      <c r="G89" t="s">
        <v>659</v>
      </c>
      <c r="H89" t="s">
        <v>897</v>
      </c>
      <c r="I89" t="s">
        <v>836</v>
      </c>
      <c r="J89" t="s">
        <v>837</v>
      </c>
      <c r="K89" t="s">
        <v>838</v>
      </c>
      <c r="L89" t="s">
        <v>839</v>
      </c>
      <c r="M89" t="s">
        <v>840</v>
      </c>
      <c r="N89" t="s">
        <v>898</v>
      </c>
      <c r="O89" t="s">
        <v>842</v>
      </c>
      <c r="P89" t="s">
        <v>941</v>
      </c>
      <c r="Q89" t="s">
        <v>900</v>
      </c>
      <c r="R89"/>
      <c r="S89" s="396" t="s">
        <v>845</v>
      </c>
      <c r="T89" s="396" t="s">
        <v>846</v>
      </c>
      <c r="U89" s="258">
        <v>71959.399999999994</v>
      </c>
      <c r="V89" s="258">
        <v>40112.589999999997</v>
      </c>
      <c r="W89" s="363"/>
    </row>
    <row r="90" spans="2:23" x14ac:dyDescent="0.25">
      <c r="B90" t="s">
        <v>350</v>
      </c>
      <c r="C90" t="s">
        <v>829</v>
      </c>
      <c r="D90" t="s">
        <v>833</v>
      </c>
      <c r="E90" t="s">
        <v>426</v>
      </c>
      <c r="F90" t="s">
        <v>660</v>
      </c>
      <c r="G90" t="s">
        <v>661</v>
      </c>
      <c r="H90" t="s">
        <v>897</v>
      </c>
      <c r="I90" t="s">
        <v>836</v>
      </c>
      <c r="J90" t="s">
        <v>837</v>
      </c>
      <c r="K90" t="s">
        <v>838</v>
      </c>
      <c r="L90" t="s">
        <v>839</v>
      </c>
      <c r="M90" t="s">
        <v>840</v>
      </c>
      <c r="N90" t="s">
        <v>898</v>
      </c>
      <c r="O90" t="s">
        <v>842</v>
      </c>
      <c r="P90" t="s">
        <v>942</v>
      </c>
      <c r="Q90" t="s">
        <v>900</v>
      </c>
      <c r="R90"/>
      <c r="S90" s="396" t="s">
        <v>845</v>
      </c>
      <c r="T90" s="396" t="s">
        <v>846</v>
      </c>
      <c r="U90" s="258">
        <v>41977.08</v>
      </c>
      <c r="V90" s="258">
        <v>19154.28</v>
      </c>
      <c r="W90" s="363"/>
    </row>
    <row r="91" spans="2:23" x14ac:dyDescent="0.25">
      <c r="B91" t="s">
        <v>350</v>
      </c>
      <c r="C91" t="s">
        <v>829</v>
      </c>
      <c r="D91" t="s">
        <v>833</v>
      </c>
      <c r="E91" t="s">
        <v>427</v>
      </c>
      <c r="F91" t="s">
        <v>662</v>
      </c>
      <c r="G91" t="s">
        <v>663</v>
      </c>
      <c r="H91" t="s">
        <v>897</v>
      </c>
      <c r="I91" t="s">
        <v>836</v>
      </c>
      <c r="J91" t="s">
        <v>837</v>
      </c>
      <c r="K91" t="s">
        <v>838</v>
      </c>
      <c r="L91" t="s">
        <v>839</v>
      </c>
      <c r="M91" t="s">
        <v>840</v>
      </c>
      <c r="N91" t="s">
        <v>898</v>
      </c>
      <c r="O91" t="s">
        <v>842</v>
      </c>
      <c r="P91" t="s">
        <v>943</v>
      </c>
      <c r="Q91" t="s">
        <v>900</v>
      </c>
      <c r="R91"/>
      <c r="S91" s="396" t="s">
        <v>845</v>
      </c>
      <c r="T91" s="396" t="s">
        <v>846</v>
      </c>
      <c r="U91" s="258">
        <v>65497.43</v>
      </c>
      <c r="V91" s="258">
        <v>27424.639999999999</v>
      </c>
      <c r="W91" s="363"/>
    </row>
    <row r="92" spans="2:23" x14ac:dyDescent="0.25">
      <c r="B92" t="s">
        <v>350</v>
      </c>
      <c r="C92" t="s">
        <v>829</v>
      </c>
      <c r="D92" t="s">
        <v>833</v>
      </c>
      <c r="E92" t="s">
        <v>428</v>
      </c>
      <c r="F92" t="s">
        <v>664</v>
      </c>
      <c r="G92" t="s">
        <v>665</v>
      </c>
      <c r="H92" t="s">
        <v>897</v>
      </c>
      <c r="I92" t="s">
        <v>836</v>
      </c>
      <c r="J92" t="s">
        <v>837</v>
      </c>
      <c r="K92" t="s">
        <v>838</v>
      </c>
      <c r="L92" t="s">
        <v>839</v>
      </c>
      <c r="M92" t="s">
        <v>840</v>
      </c>
      <c r="N92" t="s">
        <v>898</v>
      </c>
      <c r="O92" t="s">
        <v>842</v>
      </c>
      <c r="P92" t="s">
        <v>944</v>
      </c>
      <c r="Q92" t="s">
        <v>900</v>
      </c>
      <c r="R92"/>
      <c r="S92" s="396" t="s">
        <v>845</v>
      </c>
      <c r="T92" s="396" t="s">
        <v>846</v>
      </c>
      <c r="U92" s="258">
        <v>71959.399999999994</v>
      </c>
      <c r="V92" s="258">
        <v>35946.410000000003</v>
      </c>
      <c r="W92" s="363"/>
    </row>
    <row r="93" spans="2:23" x14ac:dyDescent="0.25">
      <c r="B93" t="s">
        <v>350</v>
      </c>
      <c r="C93" t="s">
        <v>829</v>
      </c>
      <c r="D93" t="s">
        <v>833</v>
      </c>
      <c r="E93" t="s">
        <v>429</v>
      </c>
      <c r="F93" t="s">
        <v>666</v>
      </c>
      <c r="G93" t="s">
        <v>667</v>
      </c>
      <c r="H93" t="s">
        <v>897</v>
      </c>
      <c r="I93" t="s">
        <v>836</v>
      </c>
      <c r="J93" t="s">
        <v>837</v>
      </c>
      <c r="K93" t="s">
        <v>838</v>
      </c>
      <c r="L93" t="s">
        <v>839</v>
      </c>
      <c r="M93" t="s">
        <v>840</v>
      </c>
      <c r="N93" t="s">
        <v>898</v>
      </c>
      <c r="O93" t="s">
        <v>842</v>
      </c>
      <c r="P93" t="s">
        <v>945</v>
      </c>
      <c r="Q93" t="s">
        <v>900</v>
      </c>
      <c r="R93"/>
      <c r="S93" s="396" t="s">
        <v>845</v>
      </c>
      <c r="T93" s="396" t="s">
        <v>846</v>
      </c>
      <c r="U93" s="258">
        <v>60521.24</v>
      </c>
      <c r="V93" s="258">
        <v>22700.42</v>
      </c>
      <c r="W93" s="363"/>
    </row>
    <row r="94" spans="2:23" x14ac:dyDescent="0.25">
      <c r="B94" t="s">
        <v>350</v>
      </c>
      <c r="C94" t="s">
        <v>829</v>
      </c>
      <c r="D94" t="s">
        <v>833</v>
      </c>
      <c r="E94" t="s">
        <v>430</v>
      </c>
      <c r="F94" t="s">
        <v>668</v>
      </c>
      <c r="G94" t="s">
        <v>669</v>
      </c>
      <c r="H94" t="s">
        <v>897</v>
      </c>
      <c r="I94" t="s">
        <v>836</v>
      </c>
      <c r="J94" t="s">
        <v>837</v>
      </c>
      <c r="K94" t="s">
        <v>838</v>
      </c>
      <c r="L94" t="s">
        <v>839</v>
      </c>
      <c r="M94" t="s">
        <v>840</v>
      </c>
      <c r="N94" t="s">
        <v>898</v>
      </c>
      <c r="O94" t="s">
        <v>842</v>
      </c>
      <c r="P94" t="s">
        <v>946</v>
      </c>
      <c r="Q94" t="s">
        <v>900</v>
      </c>
      <c r="R94"/>
      <c r="S94" s="396" t="s">
        <v>845</v>
      </c>
      <c r="T94" s="396" t="s">
        <v>846</v>
      </c>
      <c r="U94" s="258">
        <v>58228.959999999999</v>
      </c>
      <c r="V94" s="258">
        <v>27488.78</v>
      </c>
      <c r="W94" s="363"/>
    </row>
    <row r="95" spans="2:23" x14ac:dyDescent="0.25">
      <c r="B95" t="s">
        <v>350</v>
      </c>
      <c r="C95" t="s">
        <v>829</v>
      </c>
      <c r="D95" t="s">
        <v>833</v>
      </c>
      <c r="E95" t="s">
        <v>431</v>
      </c>
      <c r="F95" t="s">
        <v>670</v>
      </c>
      <c r="G95" t="s">
        <v>671</v>
      </c>
      <c r="H95" t="s">
        <v>897</v>
      </c>
      <c r="I95" t="s">
        <v>836</v>
      </c>
      <c r="J95" t="s">
        <v>837</v>
      </c>
      <c r="K95" t="s">
        <v>838</v>
      </c>
      <c r="L95" t="s">
        <v>839</v>
      </c>
      <c r="M95" t="s">
        <v>840</v>
      </c>
      <c r="N95" t="s">
        <v>898</v>
      </c>
      <c r="O95" t="s">
        <v>842</v>
      </c>
      <c r="P95" t="s">
        <v>947</v>
      </c>
      <c r="Q95" t="s">
        <v>900</v>
      </c>
      <c r="R95"/>
      <c r="S95" s="396" t="s">
        <v>845</v>
      </c>
      <c r="T95" s="396" t="s">
        <v>846</v>
      </c>
      <c r="U95" s="258">
        <v>50774.65</v>
      </c>
      <c r="V95" s="258">
        <v>15709.34</v>
      </c>
      <c r="W95" s="363"/>
    </row>
    <row r="96" spans="2:23" x14ac:dyDescent="0.25">
      <c r="B96" t="s">
        <v>350</v>
      </c>
      <c r="C96" t="s">
        <v>829</v>
      </c>
      <c r="D96" t="s">
        <v>833</v>
      </c>
      <c r="E96" t="s">
        <v>432</v>
      </c>
      <c r="F96" t="s">
        <v>672</v>
      </c>
      <c r="G96" t="s">
        <v>673</v>
      </c>
      <c r="H96" t="s">
        <v>897</v>
      </c>
      <c r="I96" t="s">
        <v>836</v>
      </c>
      <c r="J96" t="s">
        <v>837</v>
      </c>
      <c r="K96" t="s">
        <v>838</v>
      </c>
      <c r="L96" t="s">
        <v>839</v>
      </c>
      <c r="M96" t="s">
        <v>840</v>
      </c>
      <c r="N96" t="s">
        <v>898</v>
      </c>
      <c r="O96" t="s">
        <v>842</v>
      </c>
      <c r="P96" t="s">
        <v>948</v>
      </c>
      <c r="Q96" t="s">
        <v>900</v>
      </c>
      <c r="R96"/>
      <c r="S96" s="396" t="s">
        <v>845</v>
      </c>
      <c r="T96" s="396" t="s">
        <v>846</v>
      </c>
      <c r="U96" s="258">
        <v>45357.99</v>
      </c>
      <c r="V96" s="258">
        <v>14076.2</v>
      </c>
      <c r="W96" s="363"/>
    </row>
    <row r="97" spans="2:23" x14ac:dyDescent="0.25">
      <c r="B97" t="s">
        <v>350</v>
      </c>
      <c r="C97" t="s">
        <v>829</v>
      </c>
      <c r="D97" t="s">
        <v>833</v>
      </c>
      <c r="E97" t="s">
        <v>433</v>
      </c>
      <c r="F97" t="s">
        <v>674</v>
      </c>
      <c r="G97" t="s">
        <v>675</v>
      </c>
      <c r="H97" t="s">
        <v>897</v>
      </c>
      <c r="I97" t="s">
        <v>836</v>
      </c>
      <c r="J97" t="s">
        <v>837</v>
      </c>
      <c r="K97" t="s">
        <v>838</v>
      </c>
      <c r="L97" t="s">
        <v>839</v>
      </c>
      <c r="M97" t="s">
        <v>840</v>
      </c>
      <c r="N97" t="s">
        <v>898</v>
      </c>
      <c r="O97" t="s">
        <v>842</v>
      </c>
      <c r="P97" t="s">
        <v>949</v>
      </c>
      <c r="Q97" t="s">
        <v>900</v>
      </c>
      <c r="R97"/>
      <c r="S97" s="396" t="s">
        <v>845</v>
      </c>
      <c r="T97" s="396" t="s">
        <v>846</v>
      </c>
      <c r="U97" s="258">
        <v>60230.84</v>
      </c>
      <c r="V97" s="258">
        <v>31983.48</v>
      </c>
      <c r="W97" s="363"/>
    </row>
    <row r="98" spans="2:23" x14ac:dyDescent="0.25">
      <c r="B98" t="s">
        <v>350</v>
      </c>
      <c r="C98" t="s">
        <v>829</v>
      </c>
      <c r="D98" t="s">
        <v>833</v>
      </c>
      <c r="E98" t="s">
        <v>434</v>
      </c>
      <c r="F98" t="s">
        <v>676</v>
      </c>
      <c r="G98" t="s">
        <v>677</v>
      </c>
      <c r="H98" t="s">
        <v>897</v>
      </c>
      <c r="I98" t="s">
        <v>836</v>
      </c>
      <c r="J98" t="s">
        <v>837</v>
      </c>
      <c r="K98" t="s">
        <v>838</v>
      </c>
      <c r="L98" t="s">
        <v>839</v>
      </c>
      <c r="M98" t="s">
        <v>840</v>
      </c>
      <c r="N98" t="s">
        <v>898</v>
      </c>
      <c r="O98" t="s">
        <v>842</v>
      </c>
      <c r="P98" t="s">
        <v>950</v>
      </c>
      <c r="Q98" t="s">
        <v>900</v>
      </c>
      <c r="R98"/>
      <c r="S98" s="396" t="s">
        <v>845</v>
      </c>
      <c r="T98" s="396" t="s">
        <v>846</v>
      </c>
      <c r="U98" s="258">
        <v>41448.97</v>
      </c>
      <c r="V98" s="258">
        <v>8582.06</v>
      </c>
      <c r="W98" s="363"/>
    </row>
    <row r="99" spans="2:23" x14ac:dyDescent="0.25">
      <c r="B99" t="s">
        <v>350</v>
      </c>
      <c r="C99" t="s">
        <v>829</v>
      </c>
      <c r="D99" t="s">
        <v>833</v>
      </c>
      <c r="E99" t="s">
        <v>435</v>
      </c>
      <c r="F99" t="s">
        <v>678</v>
      </c>
      <c r="G99" t="s">
        <v>679</v>
      </c>
      <c r="H99" t="s">
        <v>897</v>
      </c>
      <c r="I99" t="s">
        <v>836</v>
      </c>
      <c r="J99" t="s">
        <v>837</v>
      </c>
      <c r="K99" t="s">
        <v>838</v>
      </c>
      <c r="L99" t="s">
        <v>839</v>
      </c>
      <c r="M99" t="s">
        <v>840</v>
      </c>
      <c r="N99" t="s">
        <v>898</v>
      </c>
      <c r="O99" t="s">
        <v>842</v>
      </c>
      <c r="P99" t="s">
        <v>951</v>
      </c>
      <c r="Q99" t="s">
        <v>900</v>
      </c>
      <c r="R99"/>
      <c r="S99" s="396" t="s">
        <v>845</v>
      </c>
      <c r="T99" s="396" t="s">
        <v>846</v>
      </c>
      <c r="U99" s="258">
        <v>59631.33</v>
      </c>
      <c r="V99" s="258">
        <v>21769.17</v>
      </c>
      <c r="W99" s="363"/>
    </row>
    <row r="100" spans="2:23" x14ac:dyDescent="0.25">
      <c r="B100" t="s">
        <v>350</v>
      </c>
      <c r="C100" t="s">
        <v>829</v>
      </c>
      <c r="D100" t="s">
        <v>833</v>
      </c>
      <c r="E100" t="s">
        <v>436</v>
      </c>
      <c r="F100" t="s">
        <v>680</v>
      </c>
      <c r="G100" t="s">
        <v>681</v>
      </c>
      <c r="H100" t="s">
        <v>897</v>
      </c>
      <c r="I100" t="s">
        <v>836</v>
      </c>
      <c r="J100" t="s">
        <v>837</v>
      </c>
      <c r="K100" t="s">
        <v>838</v>
      </c>
      <c r="L100" t="s">
        <v>839</v>
      </c>
      <c r="M100" t="s">
        <v>840</v>
      </c>
      <c r="N100" t="s">
        <v>898</v>
      </c>
      <c r="O100" t="s">
        <v>842</v>
      </c>
      <c r="P100" t="s">
        <v>952</v>
      </c>
      <c r="Q100" t="s">
        <v>900</v>
      </c>
      <c r="R100"/>
      <c r="S100" s="396" t="s">
        <v>845</v>
      </c>
      <c r="T100" s="396" t="s">
        <v>846</v>
      </c>
      <c r="U100" s="258">
        <v>22924.39</v>
      </c>
      <c r="V100" s="258">
        <v>5530.58</v>
      </c>
      <c r="W100" s="363"/>
    </row>
    <row r="101" spans="2:23" x14ac:dyDescent="0.25">
      <c r="B101" t="s">
        <v>350</v>
      </c>
      <c r="C101" t="s">
        <v>829</v>
      </c>
      <c r="D101" t="s">
        <v>833</v>
      </c>
      <c r="E101" t="s">
        <v>437</v>
      </c>
      <c r="F101" t="s">
        <v>682</v>
      </c>
      <c r="G101" t="s">
        <v>683</v>
      </c>
      <c r="H101" t="s">
        <v>897</v>
      </c>
      <c r="I101" t="s">
        <v>836</v>
      </c>
      <c r="J101" t="s">
        <v>837</v>
      </c>
      <c r="K101" t="s">
        <v>838</v>
      </c>
      <c r="L101" t="s">
        <v>839</v>
      </c>
      <c r="M101" t="s">
        <v>840</v>
      </c>
      <c r="N101" t="s">
        <v>898</v>
      </c>
      <c r="O101" t="s">
        <v>842</v>
      </c>
      <c r="P101" t="s">
        <v>953</v>
      </c>
      <c r="Q101" t="s">
        <v>900</v>
      </c>
      <c r="R101"/>
      <c r="S101" s="396" t="s">
        <v>845</v>
      </c>
      <c r="T101" s="396" t="s">
        <v>846</v>
      </c>
      <c r="U101" s="258">
        <v>34949.160000000003</v>
      </c>
      <c r="V101" s="258">
        <v>8236.39</v>
      </c>
      <c r="W101" s="363"/>
    </row>
    <row r="102" spans="2:23" x14ac:dyDescent="0.25">
      <c r="B102" t="s">
        <v>350</v>
      </c>
      <c r="C102" t="s">
        <v>829</v>
      </c>
      <c r="D102" t="s">
        <v>833</v>
      </c>
      <c r="E102" t="s">
        <v>438</v>
      </c>
      <c r="F102" t="s">
        <v>684</v>
      </c>
      <c r="G102" t="s">
        <v>685</v>
      </c>
      <c r="H102" t="s">
        <v>897</v>
      </c>
      <c r="I102" t="s">
        <v>836</v>
      </c>
      <c r="J102" t="s">
        <v>837</v>
      </c>
      <c r="K102" t="s">
        <v>838</v>
      </c>
      <c r="L102" t="s">
        <v>839</v>
      </c>
      <c r="M102" t="s">
        <v>840</v>
      </c>
      <c r="N102" t="s">
        <v>898</v>
      </c>
      <c r="O102" t="s">
        <v>842</v>
      </c>
      <c r="P102" t="s">
        <v>954</v>
      </c>
      <c r="Q102" t="s">
        <v>900</v>
      </c>
      <c r="R102"/>
      <c r="S102" s="396" t="s">
        <v>845</v>
      </c>
      <c r="T102" s="396" t="s">
        <v>846</v>
      </c>
      <c r="U102" s="258">
        <v>40987.019999999997</v>
      </c>
      <c r="V102" s="258">
        <v>18371.7</v>
      </c>
      <c r="W102" s="363"/>
    </row>
    <row r="103" spans="2:23" x14ac:dyDescent="0.25">
      <c r="B103" t="s">
        <v>350</v>
      </c>
      <c r="C103" t="s">
        <v>829</v>
      </c>
      <c r="D103" t="s">
        <v>833</v>
      </c>
      <c r="E103" t="s">
        <v>439</v>
      </c>
      <c r="F103" t="s">
        <v>686</v>
      </c>
      <c r="G103" t="s">
        <v>687</v>
      </c>
      <c r="H103" t="s">
        <v>897</v>
      </c>
      <c r="I103" t="s">
        <v>836</v>
      </c>
      <c r="J103" t="s">
        <v>837</v>
      </c>
      <c r="K103" t="s">
        <v>838</v>
      </c>
      <c r="L103" t="s">
        <v>839</v>
      </c>
      <c r="M103" t="s">
        <v>840</v>
      </c>
      <c r="N103" t="s">
        <v>898</v>
      </c>
      <c r="O103" t="s">
        <v>842</v>
      </c>
      <c r="P103" t="s">
        <v>955</v>
      </c>
      <c r="Q103" t="s">
        <v>900</v>
      </c>
      <c r="R103"/>
      <c r="S103" s="396" t="s">
        <v>845</v>
      </c>
      <c r="T103" s="396" t="s">
        <v>846</v>
      </c>
      <c r="U103" s="258">
        <v>55429.3</v>
      </c>
      <c r="V103" s="258">
        <v>28458.27</v>
      </c>
      <c r="W103" s="363"/>
    </row>
    <row r="104" spans="2:23" x14ac:dyDescent="0.25">
      <c r="B104" t="s">
        <v>350</v>
      </c>
      <c r="C104" t="s">
        <v>829</v>
      </c>
      <c r="D104" t="s">
        <v>833</v>
      </c>
      <c r="E104" t="s">
        <v>440</v>
      </c>
      <c r="F104" t="s">
        <v>688</v>
      </c>
      <c r="G104" t="s">
        <v>689</v>
      </c>
      <c r="H104" t="s">
        <v>897</v>
      </c>
      <c r="I104" t="s">
        <v>836</v>
      </c>
      <c r="J104" t="s">
        <v>837</v>
      </c>
      <c r="K104" t="s">
        <v>838</v>
      </c>
      <c r="L104" t="s">
        <v>839</v>
      </c>
      <c r="M104" t="s">
        <v>840</v>
      </c>
      <c r="N104" t="s">
        <v>898</v>
      </c>
      <c r="O104" t="s">
        <v>842</v>
      </c>
      <c r="P104" t="s">
        <v>956</v>
      </c>
      <c r="Q104" t="s">
        <v>900</v>
      </c>
      <c r="R104"/>
      <c r="S104" s="396" t="s">
        <v>845</v>
      </c>
      <c r="T104" s="396" t="s">
        <v>846</v>
      </c>
      <c r="U104" s="258">
        <v>65851</v>
      </c>
      <c r="V104" s="258">
        <v>22157.79</v>
      </c>
      <c r="W104" s="363"/>
    </row>
    <row r="105" spans="2:23" x14ac:dyDescent="0.25">
      <c r="B105" t="s">
        <v>350</v>
      </c>
      <c r="C105" t="s">
        <v>829</v>
      </c>
      <c r="D105" t="s">
        <v>833</v>
      </c>
      <c r="E105" t="s">
        <v>441</v>
      </c>
      <c r="F105" t="s">
        <v>690</v>
      </c>
      <c r="G105" t="s">
        <v>691</v>
      </c>
      <c r="H105" t="s">
        <v>897</v>
      </c>
      <c r="I105" t="s">
        <v>836</v>
      </c>
      <c r="J105" t="s">
        <v>837</v>
      </c>
      <c r="K105" t="s">
        <v>838</v>
      </c>
      <c r="L105" t="s">
        <v>839</v>
      </c>
      <c r="M105" t="s">
        <v>840</v>
      </c>
      <c r="N105" t="s">
        <v>898</v>
      </c>
      <c r="O105" t="s">
        <v>842</v>
      </c>
      <c r="P105" t="s">
        <v>957</v>
      </c>
      <c r="Q105" t="s">
        <v>900</v>
      </c>
      <c r="R105"/>
      <c r="S105" s="396" t="s">
        <v>845</v>
      </c>
      <c r="T105" s="396" t="s">
        <v>846</v>
      </c>
      <c r="U105" s="258">
        <v>57253.37</v>
      </c>
      <c r="V105" s="258">
        <v>24940.31</v>
      </c>
      <c r="W105" s="363"/>
    </row>
    <row r="106" spans="2:23" x14ac:dyDescent="0.25">
      <c r="B106" t="s">
        <v>350</v>
      </c>
      <c r="C106" t="s">
        <v>829</v>
      </c>
      <c r="D106" t="s">
        <v>833</v>
      </c>
      <c r="E106" t="s">
        <v>442</v>
      </c>
      <c r="F106" t="s">
        <v>692</v>
      </c>
      <c r="G106" t="s">
        <v>693</v>
      </c>
      <c r="H106" t="s">
        <v>897</v>
      </c>
      <c r="I106" t="s">
        <v>836</v>
      </c>
      <c r="J106" t="s">
        <v>837</v>
      </c>
      <c r="K106" t="s">
        <v>838</v>
      </c>
      <c r="L106" t="s">
        <v>839</v>
      </c>
      <c r="M106" t="s">
        <v>840</v>
      </c>
      <c r="N106" t="s">
        <v>898</v>
      </c>
      <c r="O106" t="s">
        <v>842</v>
      </c>
      <c r="P106" t="s">
        <v>958</v>
      </c>
      <c r="Q106" t="s">
        <v>900</v>
      </c>
      <c r="R106"/>
      <c r="S106" s="396" t="s">
        <v>845</v>
      </c>
      <c r="T106" s="396" t="s">
        <v>846</v>
      </c>
      <c r="U106" s="258">
        <v>71791.03</v>
      </c>
      <c r="V106" s="258">
        <v>21601.91</v>
      </c>
      <c r="W106" s="363"/>
    </row>
    <row r="107" spans="2:23" x14ac:dyDescent="0.25">
      <c r="B107" t="s">
        <v>350</v>
      </c>
      <c r="C107" t="s">
        <v>830</v>
      </c>
      <c r="D107" t="s">
        <v>833</v>
      </c>
      <c r="E107" t="s">
        <v>443</v>
      </c>
      <c r="F107" t="s">
        <v>694</v>
      </c>
      <c r="G107" t="s">
        <v>695</v>
      </c>
      <c r="H107" t="s">
        <v>897</v>
      </c>
      <c r="I107" t="s">
        <v>836</v>
      </c>
      <c r="J107" t="s">
        <v>837</v>
      </c>
      <c r="K107" t="s">
        <v>838</v>
      </c>
      <c r="L107" t="s">
        <v>839</v>
      </c>
      <c r="M107" t="s">
        <v>840</v>
      </c>
      <c r="N107" t="s">
        <v>898</v>
      </c>
      <c r="O107" t="s">
        <v>842</v>
      </c>
      <c r="P107" t="s">
        <v>959</v>
      </c>
      <c r="Q107" t="s">
        <v>900</v>
      </c>
      <c r="R107"/>
      <c r="S107" s="396" t="s">
        <v>845</v>
      </c>
      <c r="T107" s="396" t="s">
        <v>846</v>
      </c>
      <c r="U107" s="258">
        <v>47221.99</v>
      </c>
      <c r="V107" s="258">
        <v>21352.35</v>
      </c>
      <c r="W107" s="363"/>
    </row>
    <row r="108" spans="2:23" x14ac:dyDescent="0.25">
      <c r="B108" t="s">
        <v>350</v>
      </c>
      <c r="C108" t="s">
        <v>830</v>
      </c>
      <c r="D108" t="s">
        <v>833</v>
      </c>
      <c r="E108" t="s">
        <v>444</v>
      </c>
      <c r="F108" t="s">
        <v>696</v>
      </c>
      <c r="G108" t="s">
        <v>697</v>
      </c>
      <c r="H108" t="s">
        <v>897</v>
      </c>
      <c r="I108" t="s">
        <v>836</v>
      </c>
      <c r="J108" t="s">
        <v>837</v>
      </c>
      <c r="K108" t="s">
        <v>838</v>
      </c>
      <c r="L108" t="s">
        <v>839</v>
      </c>
      <c r="M108" t="s">
        <v>840</v>
      </c>
      <c r="N108" t="s">
        <v>898</v>
      </c>
      <c r="O108" t="s">
        <v>842</v>
      </c>
      <c r="P108" t="s">
        <v>960</v>
      </c>
      <c r="Q108" t="s">
        <v>900</v>
      </c>
      <c r="R108"/>
      <c r="S108" s="396" t="s">
        <v>845</v>
      </c>
      <c r="T108" s="396" t="s">
        <v>846</v>
      </c>
      <c r="U108" s="258">
        <v>63603.76</v>
      </c>
      <c r="V108" s="258">
        <v>23945</v>
      </c>
      <c r="W108" s="363"/>
    </row>
    <row r="109" spans="2:23" x14ac:dyDescent="0.25">
      <c r="B109" t="s">
        <v>350</v>
      </c>
      <c r="C109" t="s">
        <v>830</v>
      </c>
      <c r="D109" t="s">
        <v>833</v>
      </c>
      <c r="E109" t="s">
        <v>445</v>
      </c>
      <c r="F109" t="s">
        <v>698</v>
      </c>
      <c r="G109" t="s">
        <v>699</v>
      </c>
      <c r="H109" t="s">
        <v>897</v>
      </c>
      <c r="I109" t="s">
        <v>836</v>
      </c>
      <c r="J109" t="s">
        <v>837</v>
      </c>
      <c r="K109" t="s">
        <v>838</v>
      </c>
      <c r="L109" t="s">
        <v>839</v>
      </c>
      <c r="M109" t="s">
        <v>840</v>
      </c>
      <c r="N109" t="s">
        <v>898</v>
      </c>
      <c r="O109" t="s">
        <v>842</v>
      </c>
      <c r="P109" t="s">
        <v>961</v>
      </c>
      <c r="Q109" t="s">
        <v>900</v>
      </c>
      <c r="R109"/>
      <c r="S109" s="396" t="s">
        <v>845</v>
      </c>
      <c r="T109" s="396" t="s">
        <v>846</v>
      </c>
      <c r="U109" s="258">
        <v>41946.84</v>
      </c>
      <c r="V109" s="258">
        <v>18170.650000000001</v>
      </c>
      <c r="W109" s="363"/>
    </row>
    <row r="110" spans="2:23" x14ac:dyDescent="0.25">
      <c r="B110" t="s">
        <v>350</v>
      </c>
      <c r="C110" t="s">
        <v>828</v>
      </c>
      <c r="D110" t="s">
        <v>833</v>
      </c>
      <c r="E110" t="s">
        <v>446</v>
      </c>
      <c r="F110" t="s">
        <v>700</v>
      </c>
      <c r="G110" t="s">
        <v>701</v>
      </c>
      <c r="H110" t="s">
        <v>897</v>
      </c>
      <c r="I110" t="s">
        <v>836</v>
      </c>
      <c r="J110" t="s">
        <v>837</v>
      </c>
      <c r="K110" t="s">
        <v>838</v>
      </c>
      <c r="L110" t="s">
        <v>839</v>
      </c>
      <c r="M110" t="s">
        <v>840</v>
      </c>
      <c r="N110" t="s">
        <v>898</v>
      </c>
      <c r="O110" t="s">
        <v>842</v>
      </c>
      <c r="P110" t="s">
        <v>962</v>
      </c>
      <c r="Q110" t="s">
        <v>900</v>
      </c>
      <c r="R110"/>
      <c r="S110" s="396" t="s">
        <v>845</v>
      </c>
      <c r="T110" s="396" t="s">
        <v>846</v>
      </c>
      <c r="U110" s="258">
        <v>45472.87</v>
      </c>
      <c r="V110" s="258">
        <v>11223.92</v>
      </c>
      <c r="W110" s="363"/>
    </row>
    <row r="111" spans="2:23" x14ac:dyDescent="0.25">
      <c r="B111" t="s">
        <v>350</v>
      </c>
      <c r="C111" t="s">
        <v>830</v>
      </c>
      <c r="D111" t="s">
        <v>833</v>
      </c>
      <c r="E111" t="s">
        <v>447</v>
      </c>
      <c r="F111" t="s">
        <v>702</v>
      </c>
      <c r="G111" t="s">
        <v>703</v>
      </c>
      <c r="H111" t="s">
        <v>897</v>
      </c>
      <c r="I111" t="s">
        <v>836</v>
      </c>
      <c r="J111" t="s">
        <v>837</v>
      </c>
      <c r="K111" t="s">
        <v>838</v>
      </c>
      <c r="L111" t="s">
        <v>839</v>
      </c>
      <c r="M111" t="s">
        <v>840</v>
      </c>
      <c r="N111" t="s">
        <v>898</v>
      </c>
      <c r="O111" t="s">
        <v>842</v>
      </c>
      <c r="P111" t="s">
        <v>963</v>
      </c>
      <c r="Q111" t="s">
        <v>900</v>
      </c>
      <c r="R111"/>
      <c r="S111" s="396" t="s">
        <v>845</v>
      </c>
      <c r="T111" s="396" t="s">
        <v>846</v>
      </c>
      <c r="U111" s="258">
        <v>51653.95</v>
      </c>
      <c r="V111" s="258">
        <v>15858.96</v>
      </c>
      <c r="W111" s="363"/>
    </row>
    <row r="112" spans="2:23" x14ac:dyDescent="0.25">
      <c r="B112" t="s">
        <v>350</v>
      </c>
      <c r="C112" t="s">
        <v>830</v>
      </c>
      <c r="D112" t="s">
        <v>833</v>
      </c>
      <c r="E112" t="s">
        <v>448</v>
      </c>
      <c r="F112" t="s">
        <v>704</v>
      </c>
      <c r="G112" t="s">
        <v>705</v>
      </c>
      <c r="H112" t="s">
        <v>897</v>
      </c>
      <c r="I112" t="s">
        <v>836</v>
      </c>
      <c r="J112" t="s">
        <v>837</v>
      </c>
      <c r="K112" t="s">
        <v>838</v>
      </c>
      <c r="L112" t="s">
        <v>839</v>
      </c>
      <c r="M112" t="s">
        <v>840</v>
      </c>
      <c r="N112" t="s">
        <v>898</v>
      </c>
      <c r="O112" t="s">
        <v>842</v>
      </c>
      <c r="P112" t="s">
        <v>964</v>
      </c>
      <c r="Q112" t="s">
        <v>900</v>
      </c>
      <c r="R112"/>
      <c r="S112" s="396" t="s">
        <v>845</v>
      </c>
      <c r="T112" s="396" t="s">
        <v>846</v>
      </c>
      <c r="U112" s="258">
        <v>25770.82</v>
      </c>
      <c r="V112" s="258">
        <v>7000.34</v>
      </c>
      <c r="W112" s="363"/>
    </row>
    <row r="113" spans="2:23" x14ac:dyDescent="0.25">
      <c r="B113" t="s">
        <v>350</v>
      </c>
      <c r="C113" t="s">
        <v>830</v>
      </c>
      <c r="D113" t="s">
        <v>833</v>
      </c>
      <c r="E113" t="s">
        <v>449</v>
      </c>
      <c r="F113" t="s">
        <v>706</v>
      </c>
      <c r="G113" t="s">
        <v>707</v>
      </c>
      <c r="H113" t="s">
        <v>897</v>
      </c>
      <c r="I113" t="s">
        <v>836</v>
      </c>
      <c r="J113" t="s">
        <v>837</v>
      </c>
      <c r="K113" t="s">
        <v>838</v>
      </c>
      <c r="L113" t="s">
        <v>839</v>
      </c>
      <c r="M113" t="s">
        <v>840</v>
      </c>
      <c r="N113" t="s">
        <v>898</v>
      </c>
      <c r="O113" t="s">
        <v>842</v>
      </c>
      <c r="P113" t="s">
        <v>965</v>
      </c>
      <c r="Q113" t="s">
        <v>900</v>
      </c>
      <c r="R113"/>
      <c r="S113" s="396" t="s">
        <v>845</v>
      </c>
      <c r="T113" s="396" t="s">
        <v>846</v>
      </c>
      <c r="U113" s="258">
        <v>12122.16</v>
      </c>
      <c r="V113" s="258">
        <v>3457.24</v>
      </c>
      <c r="W113" s="363"/>
    </row>
    <row r="114" spans="2:23" x14ac:dyDescent="0.25">
      <c r="B114" t="s">
        <v>350</v>
      </c>
      <c r="C114" t="s">
        <v>829</v>
      </c>
      <c r="D114" t="s">
        <v>833</v>
      </c>
      <c r="E114" t="s">
        <v>450</v>
      </c>
      <c r="F114" t="s">
        <v>708</v>
      </c>
      <c r="G114" t="s">
        <v>709</v>
      </c>
      <c r="H114" t="s">
        <v>897</v>
      </c>
      <c r="I114" t="s">
        <v>836</v>
      </c>
      <c r="J114" t="s">
        <v>837</v>
      </c>
      <c r="K114" t="s">
        <v>838</v>
      </c>
      <c r="L114" t="s">
        <v>839</v>
      </c>
      <c r="M114" t="s">
        <v>840</v>
      </c>
      <c r="N114" t="s">
        <v>898</v>
      </c>
      <c r="O114" t="s">
        <v>842</v>
      </c>
      <c r="P114" t="s">
        <v>966</v>
      </c>
      <c r="Q114" t="s">
        <v>900</v>
      </c>
      <c r="R114"/>
      <c r="S114" s="396" t="s">
        <v>845</v>
      </c>
      <c r="T114" s="396" t="s">
        <v>846</v>
      </c>
      <c r="U114" s="258">
        <v>12883.08</v>
      </c>
      <c r="V114" s="258">
        <v>2000</v>
      </c>
      <c r="W114" s="363"/>
    </row>
    <row r="115" spans="2:23" x14ac:dyDescent="0.25">
      <c r="B115" t="s">
        <v>350</v>
      </c>
      <c r="C115" t="s">
        <v>829</v>
      </c>
      <c r="D115" t="s">
        <v>833</v>
      </c>
      <c r="E115" t="s">
        <v>451</v>
      </c>
      <c r="F115" t="s">
        <v>710</v>
      </c>
      <c r="G115" t="s">
        <v>711</v>
      </c>
      <c r="H115" t="s">
        <v>897</v>
      </c>
      <c r="I115" t="s">
        <v>836</v>
      </c>
      <c r="J115" t="s">
        <v>837</v>
      </c>
      <c r="K115" t="s">
        <v>838</v>
      </c>
      <c r="L115" t="s">
        <v>839</v>
      </c>
      <c r="M115" t="s">
        <v>840</v>
      </c>
      <c r="N115" t="s">
        <v>898</v>
      </c>
      <c r="O115" t="s">
        <v>842</v>
      </c>
      <c r="P115" t="s">
        <v>967</v>
      </c>
      <c r="Q115" t="s">
        <v>900</v>
      </c>
      <c r="R115"/>
      <c r="S115" s="396" t="s">
        <v>845</v>
      </c>
      <c r="T115" s="396" t="s">
        <v>846</v>
      </c>
      <c r="U115" s="258">
        <v>23962.53</v>
      </c>
      <c r="V115" s="258">
        <v>4307.54</v>
      </c>
      <c r="W115" s="363"/>
    </row>
    <row r="116" spans="2:23" x14ac:dyDescent="0.25">
      <c r="B116" t="s">
        <v>350</v>
      </c>
      <c r="C116" t="s">
        <v>829</v>
      </c>
      <c r="D116" t="s">
        <v>833</v>
      </c>
      <c r="E116" t="s">
        <v>452</v>
      </c>
      <c r="F116" t="s">
        <v>712</v>
      </c>
      <c r="G116" t="s">
        <v>713</v>
      </c>
      <c r="H116" t="s">
        <v>897</v>
      </c>
      <c r="I116" t="s">
        <v>836</v>
      </c>
      <c r="J116" t="s">
        <v>837</v>
      </c>
      <c r="K116" t="s">
        <v>838</v>
      </c>
      <c r="L116" t="s">
        <v>839</v>
      </c>
      <c r="M116" t="s">
        <v>840</v>
      </c>
      <c r="N116" t="s">
        <v>898</v>
      </c>
      <c r="O116" t="s">
        <v>842</v>
      </c>
      <c r="P116" t="s">
        <v>968</v>
      </c>
      <c r="Q116" t="s">
        <v>900</v>
      </c>
      <c r="R116"/>
      <c r="S116" s="396" t="s">
        <v>845</v>
      </c>
      <c r="T116" s="396" t="s">
        <v>846</v>
      </c>
      <c r="U116" s="258">
        <v>26376.880000000001</v>
      </c>
      <c r="V116" s="258">
        <v>7835.83</v>
      </c>
      <c r="W116" s="363"/>
    </row>
    <row r="117" spans="2:23" x14ac:dyDescent="0.25">
      <c r="B117" t="s">
        <v>350</v>
      </c>
      <c r="C117" t="s">
        <v>830</v>
      </c>
      <c r="D117" t="s">
        <v>833</v>
      </c>
      <c r="E117" t="s">
        <v>453</v>
      </c>
      <c r="F117" t="s">
        <v>714</v>
      </c>
      <c r="G117" t="s">
        <v>715</v>
      </c>
      <c r="H117" t="s">
        <v>897</v>
      </c>
      <c r="I117" t="s">
        <v>836</v>
      </c>
      <c r="J117" t="s">
        <v>837</v>
      </c>
      <c r="K117" t="s">
        <v>838</v>
      </c>
      <c r="L117" t="s">
        <v>839</v>
      </c>
      <c r="M117" t="s">
        <v>840</v>
      </c>
      <c r="N117" t="s">
        <v>898</v>
      </c>
      <c r="O117" t="s">
        <v>842</v>
      </c>
      <c r="P117" t="s">
        <v>969</v>
      </c>
      <c r="Q117" t="s">
        <v>900</v>
      </c>
      <c r="R117"/>
      <c r="S117" s="396" t="s">
        <v>845</v>
      </c>
      <c r="T117" s="396" t="s">
        <v>846</v>
      </c>
      <c r="U117" s="258">
        <v>53432.53</v>
      </c>
      <c r="V117" s="258">
        <v>8564.6</v>
      </c>
      <c r="W117" s="363"/>
    </row>
    <row r="118" spans="2:23" x14ac:dyDescent="0.25">
      <c r="B118" t="s">
        <v>350</v>
      </c>
      <c r="C118" t="s">
        <v>828</v>
      </c>
      <c r="D118" t="s">
        <v>833</v>
      </c>
      <c r="E118" t="s">
        <v>454</v>
      </c>
      <c r="F118" t="s">
        <v>716</v>
      </c>
      <c r="G118" t="s">
        <v>717</v>
      </c>
      <c r="H118" t="s">
        <v>897</v>
      </c>
      <c r="I118" t="s">
        <v>836</v>
      </c>
      <c r="J118" t="s">
        <v>837</v>
      </c>
      <c r="K118" t="s">
        <v>838</v>
      </c>
      <c r="L118" t="s">
        <v>839</v>
      </c>
      <c r="M118" t="s">
        <v>840</v>
      </c>
      <c r="N118" t="s">
        <v>898</v>
      </c>
      <c r="O118" t="s">
        <v>842</v>
      </c>
      <c r="P118" t="s">
        <v>970</v>
      </c>
      <c r="Q118" t="s">
        <v>900</v>
      </c>
      <c r="R118"/>
      <c r="S118" s="396" t="s">
        <v>845</v>
      </c>
      <c r="T118" s="396" t="s">
        <v>846</v>
      </c>
      <c r="U118" s="258">
        <v>14970.83</v>
      </c>
      <c r="V118" s="258">
        <v>429.44</v>
      </c>
      <c r="W118" s="363"/>
    </row>
    <row r="119" spans="2:23" x14ac:dyDescent="0.25">
      <c r="B119" t="s">
        <v>350</v>
      </c>
      <c r="C119" t="s">
        <v>828</v>
      </c>
      <c r="D119" t="s">
        <v>834</v>
      </c>
      <c r="E119" t="s">
        <v>455</v>
      </c>
      <c r="F119" t="s">
        <v>718</v>
      </c>
      <c r="G119" t="s">
        <v>719</v>
      </c>
      <c r="H119" t="s">
        <v>897</v>
      </c>
      <c r="I119" t="s">
        <v>836</v>
      </c>
      <c r="J119" t="s">
        <v>837</v>
      </c>
      <c r="K119" t="s">
        <v>838</v>
      </c>
      <c r="L119" t="s">
        <v>839</v>
      </c>
      <c r="M119" t="s">
        <v>840</v>
      </c>
      <c r="N119" t="s">
        <v>898</v>
      </c>
      <c r="O119" t="s">
        <v>842</v>
      </c>
      <c r="P119" t="s">
        <v>971</v>
      </c>
      <c r="Q119" t="s">
        <v>900</v>
      </c>
      <c r="R119"/>
      <c r="S119" s="396" t="s">
        <v>845</v>
      </c>
      <c r="T119" s="396" t="s">
        <v>846</v>
      </c>
      <c r="U119" s="258">
        <v>18795.12</v>
      </c>
      <c r="V119" s="258">
        <v>8044.95</v>
      </c>
      <c r="W119" s="363"/>
    </row>
    <row r="120" spans="2:23" x14ac:dyDescent="0.25">
      <c r="B120" t="s">
        <v>350</v>
      </c>
      <c r="C120" t="s">
        <v>830</v>
      </c>
      <c r="D120" t="s">
        <v>833</v>
      </c>
      <c r="E120" t="s">
        <v>456</v>
      </c>
      <c r="F120" t="s">
        <v>720</v>
      </c>
      <c r="G120" t="s">
        <v>721</v>
      </c>
      <c r="H120" t="s">
        <v>897</v>
      </c>
      <c r="I120" t="s">
        <v>836</v>
      </c>
      <c r="J120" t="s">
        <v>837</v>
      </c>
      <c r="K120" t="s">
        <v>838</v>
      </c>
      <c r="L120" t="s">
        <v>839</v>
      </c>
      <c r="M120" t="s">
        <v>840</v>
      </c>
      <c r="N120" t="s">
        <v>898</v>
      </c>
      <c r="O120" t="s">
        <v>842</v>
      </c>
      <c r="P120" t="s">
        <v>972</v>
      </c>
      <c r="Q120" t="s">
        <v>900</v>
      </c>
      <c r="R120"/>
      <c r="S120" s="396" t="s">
        <v>845</v>
      </c>
      <c r="T120" s="396" t="s">
        <v>846</v>
      </c>
      <c r="U120" s="258">
        <v>20355.240000000002</v>
      </c>
      <c r="V120" s="258">
        <v>4570.8100000000004</v>
      </c>
      <c r="W120" s="363"/>
    </row>
    <row r="121" spans="2:23" x14ac:dyDescent="0.25">
      <c r="B121" t="s">
        <v>350</v>
      </c>
      <c r="C121" t="s">
        <v>829</v>
      </c>
      <c r="D121" t="s">
        <v>833</v>
      </c>
      <c r="E121" t="s">
        <v>457</v>
      </c>
      <c r="F121" t="s">
        <v>722</v>
      </c>
      <c r="G121" t="s">
        <v>723</v>
      </c>
      <c r="H121" t="s">
        <v>847</v>
      </c>
      <c r="I121" t="s">
        <v>836</v>
      </c>
      <c r="J121" t="s">
        <v>837</v>
      </c>
      <c r="K121" t="s">
        <v>838</v>
      </c>
      <c r="L121" t="s">
        <v>839</v>
      </c>
      <c r="M121" t="s">
        <v>840</v>
      </c>
      <c r="N121" t="s">
        <v>848</v>
      </c>
      <c r="O121" t="s">
        <v>842</v>
      </c>
      <c r="P121" t="s">
        <v>973</v>
      </c>
      <c r="Q121" t="s">
        <v>832</v>
      </c>
      <c r="R121"/>
      <c r="S121" s="396" t="s">
        <v>845</v>
      </c>
      <c r="T121" s="396" t="s">
        <v>846</v>
      </c>
      <c r="U121" s="258">
        <v>45704.76</v>
      </c>
      <c r="V121" s="258">
        <v>0</v>
      </c>
      <c r="W121" s="363"/>
    </row>
    <row r="122" spans="2:23" x14ac:dyDescent="0.25">
      <c r="B122" t="s">
        <v>350</v>
      </c>
      <c r="C122" t="s">
        <v>829</v>
      </c>
      <c r="D122" t="s">
        <v>833</v>
      </c>
      <c r="E122" t="s">
        <v>458</v>
      </c>
      <c r="F122" t="s">
        <v>724</v>
      </c>
      <c r="G122" t="s">
        <v>725</v>
      </c>
      <c r="H122" t="s">
        <v>897</v>
      </c>
      <c r="I122" t="s">
        <v>836</v>
      </c>
      <c r="J122" t="s">
        <v>837</v>
      </c>
      <c r="K122" t="s">
        <v>838</v>
      </c>
      <c r="L122" t="s">
        <v>839</v>
      </c>
      <c r="M122" t="s">
        <v>840</v>
      </c>
      <c r="N122" t="s">
        <v>898</v>
      </c>
      <c r="O122" t="s">
        <v>842</v>
      </c>
      <c r="P122" t="s">
        <v>974</v>
      </c>
      <c r="Q122" t="s">
        <v>900</v>
      </c>
      <c r="R122"/>
      <c r="S122" s="396" t="s">
        <v>845</v>
      </c>
      <c r="T122" s="396" t="s">
        <v>846</v>
      </c>
      <c r="U122" s="258">
        <v>20097.59</v>
      </c>
      <c r="V122" s="258">
        <v>2108.89</v>
      </c>
      <c r="W122" s="363"/>
    </row>
    <row r="123" spans="2:23" x14ac:dyDescent="0.25">
      <c r="B123" t="s">
        <v>350</v>
      </c>
      <c r="C123" t="s">
        <v>830</v>
      </c>
      <c r="D123" t="s">
        <v>833</v>
      </c>
      <c r="E123" t="s">
        <v>459</v>
      </c>
      <c r="F123" t="s">
        <v>726</v>
      </c>
      <c r="G123" t="s">
        <v>727</v>
      </c>
      <c r="H123" t="s">
        <v>897</v>
      </c>
      <c r="I123" t="s">
        <v>836</v>
      </c>
      <c r="J123" t="s">
        <v>837</v>
      </c>
      <c r="K123" t="s">
        <v>838</v>
      </c>
      <c r="L123" t="s">
        <v>839</v>
      </c>
      <c r="M123" t="s">
        <v>840</v>
      </c>
      <c r="N123" t="s">
        <v>898</v>
      </c>
      <c r="O123" t="s">
        <v>842</v>
      </c>
      <c r="P123" t="s">
        <v>975</v>
      </c>
      <c r="Q123" t="s">
        <v>900</v>
      </c>
      <c r="R123"/>
      <c r="S123" s="396" t="s">
        <v>845</v>
      </c>
      <c r="T123" s="396" t="s">
        <v>846</v>
      </c>
      <c r="U123" s="258">
        <v>24220.13</v>
      </c>
      <c r="V123" s="258">
        <v>3015.73</v>
      </c>
      <c r="W123" s="363"/>
    </row>
    <row r="124" spans="2:23" x14ac:dyDescent="0.25">
      <c r="B124" t="s">
        <v>350</v>
      </c>
      <c r="C124" t="s">
        <v>828</v>
      </c>
      <c r="D124" t="s">
        <v>833</v>
      </c>
      <c r="E124" t="s">
        <v>460</v>
      </c>
      <c r="F124" t="s">
        <v>728</v>
      </c>
      <c r="G124" t="s">
        <v>729</v>
      </c>
      <c r="H124" t="s">
        <v>856</v>
      </c>
      <c r="I124" t="s">
        <v>836</v>
      </c>
      <c r="J124" t="s">
        <v>837</v>
      </c>
      <c r="K124" t="s">
        <v>838</v>
      </c>
      <c r="L124" t="s">
        <v>839</v>
      </c>
      <c r="M124" t="s">
        <v>840</v>
      </c>
      <c r="N124" t="s">
        <v>857</v>
      </c>
      <c r="O124" t="s">
        <v>842</v>
      </c>
      <c r="P124" t="s">
        <v>976</v>
      </c>
      <c r="Q124" t="s">
        <v>844</v>
      </c>
      <c r="R124"/>
      <c r="S124" s="396" t="s">
        <v>845</v>
      </c>
      <c r="T124" s="396" t="s">
        <v>846</v>
      </c>
      <c r="U124" s="258">
        <v>64530.86</v>
      </c>
      <c r="V124" s="258">
        <v>0</v>
      </c>
      <c r="W124" s="363"/>
    </row>
    <row r="125" spans="2:23" x14ac:dyDescent="0.25">
      <c r="B125" t="s">
        <v>350</v>
      </c>
      <c r="C125" t="s">
        <v>829</v>
      </c>
      <c r="D125" t="s">
        <v>833</v>
      </c>
      <c r="E125" t="s">
        <v>461</v>
      </c>
      <c r="F125" t="s">
        <v>730</v>
      </c>
      <c r="G125" t="s">
        <v>731</v>
      </c>
      <c r="H125" t="s">
        <v>897</v>
      </c>
      <c r="I125" t="s">
        <v>836</v>
      </c>
      <c r="J125" t="s">
        <v>837</v>
      </c>
      <c r="K125" t="s">
        <v>838</v>
      </c>
      <c r="L125" t="s">
        <v>839</v>
      </c>
      <c r="M125" t="s">
        <v>840</v>
      </c>
      <c r="N125" t="s">
        <v>898</v>
      </c>
      <c r="O125" t="s">
        <v>842</v>
      </c>
      <c r="P125" t="s">
        <v>977</v>
      </c>
      <c r="Q125" t="s">
        <v>900</v>
      </c>
      <c r="R125"/>
      <c r="S125" s="396" t="s">
        <v>845</v>
      </c>
      <c r="T125" s="396" t="s">
        <v>846</v>
      </c>
      <c r="U125" s="258">
        <v>19706.349999999999</v>
      </c>
      <c r="V125" s="258">
        <v>1116.51</v>
      </c>
      <c r="W125" s="363"/>
    </row>
    <row r="126" spans="2:23" x14ac:dyDescent="0.25">
      <c r="B126" t="s">
        <v>350</v>
      </c>
      <c r="C126" t="s">
        <v>829</v>
      </c>
      <c r="D126" t="s">
        <v>833</v>
      </c>
      <c r="E126" t="s">
        <v>462</v>
      </c>
      <c r="F126" t="s">
        <v>732</v>
      </c>
      <c r="G126" t="s">
        <v>733</v>
      </c>
      <c r="H126" t="s">
        <v>897</v>
      </c>
      <c r="I126" t="s">
        <v>836</v>
      </c>
      <c r="J126" t="s">
        <v>837</v>
      </c>
      <c r="K126" t="s">
        <v>838</v>
      </c>
      <c r="L126" t="s">
        <v>839</v>
      </c>
      <c r="M126" t="s">
        <v>840</v>
      </c>
      <c r="N126" t="s">
        <v>898</v>
      </c>
      <c r="O126" t="s">
        <v>842</v>
      </c>
      <c r="P126" t="s">
        <v>978</v>
      </c>
      <c r="Q126" t="s">
        <v>900</v>
      </c>
      <c r="R126"/>
      <c r="S126" s="396" t="s">
        <v>845</v>
      </c>
      <c r="T126" s="396" t="s">
        <v>846</v>
      </c>
      <c r="U126" s="258">
        <v>15545.57</v>
      </c>
      <c r="V126" s="258">
        <v>973.37</v>
      </c>
      <c r="W126" s="363"/>
    </row>
    <row r="127" spans="2:23" x14ac:dyDescent="0.25">
      <c r="B127" t="s">
        <v>350</v>
      </c>
      <c r="C127" t="s">
        <v>828</v>
      </c>
      <c r="D127" t="s">
        <v>833</v>
      </c>
      <c r="E127" t="s">
        <v>463</v>
      </c>
      <c r="F127" t="s">
        <v>734</v>
      </c>
      <c r="G127" t="s">
        <v>735</v>
      </c>
      <c r="H127" t="s">
        <v>859</v>
      </c>
      <c r="I127" t="s">
        <v>836</v>
      </c>
      <c r="J127" t="s">
        <v>837</v>
      </c>
      <c r="K127" t="s">
        <v>838</v>
      </c>
      <c r="L127" t="s">
        <v>839</v>
      </c>
      <c r="M127" t="s">
        <v>840</v>
      </c>
      <c r="N127" t="s">
        <v>880</v>
      </c>
      <c r="O127" t="s">
        <v>842</v>
      </c>
      <c r="P127" t="s">
        <v>979</v>
      </c>
      <c r="Q127" t="s">
        <v>844</v>
      </c>
      <c r="R127"/>
      <c r="S127" s="396" t="s">
        <v>845</v>
      </c>
      <c r="T127" s="396" t="s">
        <v>846</v>
      </c>
      <c r="U127" s="258">
        <v>55670.1</v>
      </c>
      <c r="V127" s="258">
        <v>0</v>
      </c>
      <c r="W127" s="363"/>
    </row>
    <row r="128" spans="2:23" x14ac:dyDescent="0.25">
      <c r="B128" t="s">
        <v>350</v>
      </c>
      <c r="C128" t="s">
        <v>829</v>
      </c>
      <c r="D128" t="s">
        <v>833</v>
      </c>
      <c r="E128" t="s">
        <v>464</v>
      </c>
      <c r="F128" t="s">
        <v>736</v>
      </c>
      <c r="G128" t="s">
        <v>737</v>
      </c>
      <c r="H128" t="s">
        <v>897</v>
      </c>
      <c r="I128" t="s">
        <v>836</v>
      </c>
      <c r="J128" t="s">
        <v>837</v>
      </c>
      <c r="K128" t="s">
        <v>838</v>
      </c>
      <c r="L128" t="s">
        <v>839</v>
      </c>
      <c r="M128" t="s">
        <v>840</v>
      </c>
      <c r="N128" t="s">
        <v>898</v>
      </c>
      <c r="O128" t="s">
        <v>842</v>
      </c>
      <c r="P128" t="s">
        <v>980</v>
      </c>
      <c r="Q128" t="s">
        <v>900</v>
      </c>
      <c r="R128"/>
      <c r="S128" s="396" t="s">
        <v>845</v>
      </c>
      <c r="T128" s="396" t="s">
        <v>846</v>
      </c>
      <c r="U128" s="258">
        <v>24659.73</v>
      </c>
      <c r="V128" s="258">
        <v>0</v>
      </c>
      <c r="W128" s="363"/>
    </row>
    <row r="129" spans="2:23" x14ac:dyDescent="0.25">
      <c r="B129" t="s">
        <v>350</v>
      </c>
      <c r="C129" t="s">
        <v>829</v>
      </c>
      <c r="D129" t="s">
        <v>833</v>
      </c>
      <c r="E129" t="s">
        <v>465</v>
      </c>
      <c r="F129" t="s">
        <v>738</v>
      </c>
      <c r="G129" t="s">
        <v>739</v>
      </c>
      <c r="H129" t="s">
        <v>981</v>
      </c>
      <c r="I129" t="s">
        <v>836</v>
      </c>
      <c r="J129" t="s">
        <v>837</v>
      </c>
      <c r="K129" t="s">
        <v>838</v>
      </c>
      <c r="L129" t="s">
        <v>839</v>
      </c>
      <c r="M129" t="s">
        <v>840</v>
      </c>
      <c r="N129" t="s">
        <v>982</v>
      </c>
      <c r="O129" t="s">
        <v>842</v>
      </c>
      <c r="P129" t="s">
        <v>983</v>
      </c>
      <c r="Q129" t="s">
        <v>984</v>
      </c>
      <c r="R129"/>
      <c r="S129" s="396" t="s">
        <v>845</v>
      </c>
      <c r="T129" s="396" t="s">
        <v>846</v>
      </c>
      <c r="U129" s="258">
        <v>69036.12</v>
      </c>
      <c r="V129" s="258">
        <v>0</v>
      </c>
      <c r="W129" s="363"/>
    </row>
    <row r="130" spans="2:23" x14ac:dyDescent="0.25">
      <c r="B130" t="s">
        <v>350</v>
      </c>
      <c r="C130" t="s">
        <v>829</v>
      </c>
      <c r="D130" t="s">
        <v>833</v>
      </c>
      <c r="E130" t="s">
        <v>466</v>
      </c>
      <c r="F130" t="s">
        <v>740</v>
      </c>
      <c r="G130" t="s">
        <v>741</v>
      </c>
      <c r="H130" t="s">
        <v>850</v>
      </c>
      <c r="I130" t="s">
        <v>836</v>
      </c>
      <c r="J130" t="s">
        <v>837</v>
      </c>
      <c r="K130" t="s">
        <v>838</v>
      </c>
      <c r="L130" t="s">
        <v>839</v>
      </c>
      <c r="M130" t="s">
        <v>840</v>
      </c>
      <c r="N130" t="s">
        <v>851</v>
      </c>
      <c r="O130" t="s">
        <v>842</v>
      </c>
      <c r="P130" t="s">
        <v>985</v>
      </c>
      <c r="Q130" t="s">
        <v>832</v>
      </c>
      <c r="R130"/>
      <c r="S130" s="396" t="s">
        <v>845</v>
      </c>
      <c r="T130" s="396" t="s">
        <v>846</v>
      </c>
      <c r="U130" s="258">
        <v>37415.29</v>
      </c>
      <c r="V130" s="258">
        <v>0</v>
      </c>
      <c r="W130" s="363"/>
    </row>
    <row r="131" spans="2:23" x14ac:dyDescent="0.25">
      <c r="B131" t="s">
        <v>350</v>
      </c>
      <c r="C131" t="s">
        <v>829</v>
      </c>
      <c r="D131" t="s">
        <v>833</v>
      </c>
      <c r="E131" t="s">
        <v>467</v>
      </c>
      <c r="F131" t="s">
        <v>742</v>
      </c>
      <c r="G131" t="s">
        <v>743</v>
      </c>
      <c r="H131" t="s">
        <v>850</v>
      </c>
      <c r="I131" t="s">
        <v>836</v>
      </c>
      <c r="J131" t="s">
        <v>837</v>
      </c>
      <c r="K131" t="s">
        <v>838</v>
      </c>
      <c r="L131" t="s">
        <v>839</v>
      </c>
      <c r="M131" t="s">
        <v>840</v>
      </c>
      <c r="N131" t="s">
        <v>851</v>
      </c>
      <c r="O131" t="s">
        <v>842</v>
      </c>
      <c r="P131" t="s">
        <v>986</v>
      </c>
      <c r="Q131" t="s">
        <v>832</v>
      </c>
      <c r="R131"/>
      <c r="S131" s="396" t="s">
        <v>845</v>
      </c>
      <c r="T131" s="396" t="s">
        <v>846</v>
      </c>
      <c r="U131" s="258">
        <v>34308.69</v>
      </c>
      <c r="V131" s="258">
        <v>0</v>
      </c>
      <c r="W131" s="363"/>
    </row>
    <row r="132" spans="2:23" x14ac:dyDescent="0.25">
      <c r="B132" t="s">
        <v>350</v>
      </c>
      <c r="C132" t="s">
        <v>828</v>
      </c>
      <c r="D132" t="s">
        <v>833</v>
      </c>
      <c r="E132" t="s">
        <v>468</v>
      </c>
      <c r="F132" t="s">
        <v>744</v>
      </c>
      <c r="G132" t="s">
        <v>745</v>
      </c>
      <c r="H132" t="s">
        <v>859</v>
      </c>
      <c r="I132" t="s">
        <v>836</v>
      </c>
      <c r="J132" t="s">
        <v>837</v>
      </c>
      <c r="K132" t="s">
        <v>838</v>
      </c>
      <c r="L132" t="s">
        <v>839</v>
      </c>
      <c r="M132" t="s">
        <v>840</v>
      </c>
      <c r="N132" t="s">
        <v>860</v>
      </c>
      <c r="O132" t="s">
        <v>842</v>
      </c>
      <c r="P132" t="s">
        <v>987</v>
      </c>
      <c r="Q132" t="s">
        <v>844</v>
      </c>
      <c r="R132"/>
      <c r="S132" s="396" t="s">
        <v>845</v>
      </c>
      <c r="T132" s="396" t="s">
        <v>846</v>
      </c>
      <c r="U132" s="258">
        <v>88103.26</v>
      </c>
      <c r="V132" s="258">
        <v>0</v>
      </c>
      <c r="W132" s="363"/>
    </row>
    <row r="133" spans="2:23" x14ac:dyDescent="0.25">
      <c r="B133" t="s">
        <v>350</v>
      </c>
      <c r="C133" t="s">
        <v>828</v>
      </c>
      <c r="D133" t="s">
        <v>833</v>
      </c>
      <c r="E133" t="s">
        <v>469</v>
      </c>
      <c r="F133" t="s">
        <v>746</v>
      </c>
      <c r="G133" t="s">
        <v>747</v>
      </c>
      <c r="H133" t="s">
        <v>850</v>
      </c>
      <c r="I133" t="s">
        <v>836</v>
      </c>
      <c r="J133" t="s">
        <v>837</v>
      </c>
      <c r="K133" t="s">
        <v>838</v>
      </c>
      <c r="L133" t="s">
        <v>839</v>
      </c>
      <c r="M133" t="s">
        <v>840</v>
      </c>
      <c r="N133" t="s">
        <v>851</v>
      </c>
      <c r="O133" t="s">
        <v>842</v>
      </c>
      <c r="P133" t="s">
        <v>988</v>
      </c>
      <c r="Q133" t="s">
        <v>832</v>
      </c>
      <c r="R133"/>
      <c r="S133" s="396" t="s">
        <v>845</v>
      </c>
      <c r="T133" s="396" t="s">
        <v>846</v>
      </c>
      <c r="U133" s="258">
        <v>33930.69</v>
      </c>
      <c r="V133" s="258">
        <v>0</v>
      </c>
      <c r="W133" s="363"/>
    </row>
    <row r="134" spans="2:23" x14ac:dyDescent="0.25">
      <c r="B134" t="s">
        <v>350</v>
      </c>
      <c r="C134" t="s">
        <v>828</v>
      </c>
      <c r="D134" t="s">
        <v>833</v>
      </c>
      <c r="E134" t="s">
        <v>470</v>
      </c>
      <c r="F134" t="s">
        <v>748</v>
      </c>
      <c r="G134" t="s">
        <v>749</v>
      </c>
      <c r="H134" t="s">
        <v>850</v>
      </c>
      <c r="I134" t="s">
        <v>836</v>
      </c>
      <c r="J134" t="s">
        <v>837</v>
      </c>
      <c r="K134" t="s">
        <v>838</v>
      </c>
      <c r="L134" t="s">
        <v>839</v>
      </c>
      <c r="M134" t="s">
        <v>840</v>
      </c>
      <c r="N134" t="s">
        <v>851</v>
      </c>
      <c r="O134" t="s">
        <v>842</v>
      </c>
      <c r="P134" t="s">
        <v>989</v>
      </c>
      <c r="Q134" t="s">
        <v>832</v>
      </c>
      <c r="R134"/>
      <c r="S134" s="396" t="s">
        <v>845</v>
      </c>
      <c r="T134" s="396" t="s">
        <v>846</v>
      </c>
      <c r="U134" s="258">
        <v>35672.99</v>
      </c>
      <c r="V134" s="258">
        <v>0</v>
      </c>
      <c r="W134" s="363"/>
    </row>
    <row r="135" spans="2:23" x14ac:dyDescent="0.25">
      <c r="B135" t="s">
        <v>350</v>
      </c>
      <c r="C135" t="s">
        <v>828</v>
      </c>
      <c r="D135" t="s">
        <v>833</v>
      </c>
      <c r="E135" t="s">
        <v>471</v>
      </c>
      <c r="F135" t="s">
        <v>750</v>
      </c>
      <c r="G135" t="s">
        <v>751</v>
      </c>
      <c r="H135" t="s">
        <v>850</v>
      </c>
      <c r="I135" t="s">
        <v>836</v>
      </c>
      <c r="J135" t="s">
        <v>837</v>
      </c>
      <c r="K135" t="s">
        <v>838</v>
      </c>
      <c r="L135" t="s">
        <v>839</v>
      </c>
      <c r="M135" t="s">
        <v>840</v>
      </c>
      <c r="N135" t="s">
        <v>851</v>
      </c>
      <c r="O135" t="s">
        <v>842</v>
      </c>
      <c r="P135" t="s">
        <v>990</v>
      </c>
      <c r="Q135" t="s">
        <v>832</v>
      </c>
      <c r="R135"/>
      <c r="S135" s="396" t="s">
        <v>845</v>
      </c>
      <c r="T135" s="396" t="s">
        <v>846</v>
      </c>
      <c r="U135" s="258">
        <v>65540.990000000005</v>
      </c>
      <c r="V135" s="258">
        <v>0</v>
      </c>
      <c r="W135" s="363"/>
    </row>
    <row r="136" spans="2:23" x14ac:dyDescent="0.25">
      <c r="B136" t="s">
        <v>350</v>
      </c>
      <c r="C136" t="s">
        <v>828</v>
      </c>
      <c r="D136" t="s">
        <v>833</v>
      </c>
      <c r="E136" t="s">
        <v>472</v>
      </c>
      <c r="F136" t="s">
        <v>752</v>
      </c>
      <c r="G136" t="s">
        <v>753</v>
      </c>
      <c r="H136" t="s">
        <v>850</v>
      </c>
      <c r="I136" t="s">
        <v>836</v>
      </c>
      <c r="J136" t="s">
        <v>837</v>
      </c>
      <c r="K136" t="s">
        <v>838</v>
      </c>
      <c r="L136" t="s">
        <v>839</v>
      </c>
      <c r="M136" t="s">
        <v>840</v>
      </c>
      <c r="N136" t="s">
        <v>851</v>
      </c>
      <c r="O136" t="s">
        <v>842</v>
      </c>
      <c r="P136" t="s">
        <v>991</v>
      </c>
      <c r="Q136" t="s">
        <v>832</v>
      </c>
      <c r="R136"/>
      <c r="S136" s="396" t="s">
        <v>845</v>
      </c>
      <c r="T136" s="396" t="s">
        <v>846</v>
      </c>
      <c r="U136" s="258">
        <v>33930.69</v>
      </c>
      <c r="V136" s="258">
        <v>0</v>
      </c>
      <c r="W136" s="363"/>
    </row>
    <row r="137" spans="2:23" x14ac:dyDescent="0.25">
      <c r="B137" t="s">
        <v>350</v>
      </c>
      <c r="C137" t="s">
        <v>829</v>
      </c>
      <c r="D137" t="s">
        <v>833</v>
      </c>
      <c r="E137" t="s">
        <v>473</v>
      </c>
      <c r="F137" t="s">
        <v>754</v>
      </c>
      <c r="G137" t="s">
        <v>755</v>
      </c>
      <c r="H137" t="s">
        <v>850</v>
      </c>
      <c r="I137" t="s">
        <v>836</v>
      </c>
      <c r="J137" t="s">
        <v>837</v>
      </c>
      <c r="K137" t="s">
        <v>838</v>
      </c>
      <c r="L137" t="s">
        <v>839</v>
      </c>
      <c r="M137" t="s">
        <v>840</v>
      </c>
      <c r="N137" t="s">
        <v>851</v>
      </c>
      <c r="O137" t="s">
        <v>842</v>
      </c>
      <c r="P137" t="s">
        <v>992</v>
      </c>
      <c r="Q137" t="s">
        <v>832</v>
      </c>
      <c r="R137"/>
      <c r="S137" s="396" t="s">
        <v>845</v>
      </c>
      <c r="T137" s="396" t="s">
        <v>846</v>
      </c>
      <c r="U137" s="258">
        <v>33930.69</v>
      </c>
      <c r="V137" s="258">
        <v>9157.02</v>
      </c>
      <c r="W137" s="363"/>
    </row>
    <row r="138" spans="2:23" x14ac:dyDescent="0.25">
      <c r="B138" t="s">
        <v>350</v>
      </c>
      <c r="C138" t="s">
        <v>828</v>
      </c>
      <c r="D138" t="s">
        <v>833</v>
      </c>
      <c r="E138" t="s">
        <v>474</v>
      </c>
      <c r="F138" t="s">
        <v>756</v>
      </c>
      <c r="G138" t="s">
        <v>757</v>
      </c>
      <c r="H138" t="s">
        <v>850</v>
      </c>
      <c r="I138" t="s">
        <v>836</v>
      </c>
      <c r="J138" t="s">
        <v>837</v>
      </c>
      <c r="K138" t="s">
        <v>838</v>
      </c>
      <c r="L138" t="s">
        <v>839</v>
      </c>
      <c r="M138" t="s">
        <v>840</v>
      </c>
      <c r="N138" t="s">
        <v>851</v>
      </c>
      <c r="O138" t="s">
        <v>842</v>
      </c>
      <c r="P138" t="s">
        <v>993</v>
      </c>
      <c r="Q138" t="s">
        <v>832</v>
      </c>
      <c r="R138"/>
      <c r="S138" s="396" t="s">
        <v>845</v>
      </c>
      <c r="T138" s="396" t="s">
        <v>846</v>
      </c>
      <c r="U138" s="258">
        <v>34740.69</v>
      </c>
      <c r="V138" s="258">
        <v>0</v>
      </c>
      <c r="W138" s="363"/>
    </row>
    <row r="139" spans="2:23" x14ac:dyDescent="0.25">
      <c r="B139" t="s">
        <v>350</v>
      </c>
      <c r="C139" t="s">
        <v>829</v>
      </c>
      <c r="D139" t="s">
        <v>833</v>
      </c>
      <c r="E139" t="s">
        <v>475</v>
      </c>
      <c r="F139" t="s">
        <v>758</v>
      </c>
      <c r="G139" t="s">
        <v>759</v>
      </c>
      <c r="H139" t="s">
        <v>859</v>
      </c>
      <c r="I139" t="s">
        <v>836</v>
      </c>
      <c r="J139" t="s">
        <v>837</v>
      </c>
      <c r="K139" t="s">
        <v>838</v>
      </c>
      <c r="L139" t="s">
        <v>839</v>
      </c>
      <c r="M139" t="s">
        <v>840</v>
      </c>
      <c r="N139" t="s">
        <v>860</v>
      </c>
      <c r="O139" t="s">
        <v>842</v>
      </c>
      <c r="P139" t="s">
        <v>994</v>
      </c>
      <c r="Q139" t="s">
        <v>844</v>
      </c>
      <c r="R139"/>
      <c r="S139" s="396" t="s">
        <v>845</v>
      </c>
      <c r="T139" s="396" t="s">
        <v>846</v>
      </c>
      <c r="U139" s="258">
        <v>84918.21</v>
      </c>
      <c r="V139" s="258">
        <v>0</v>
      </c>
      <c r="W139" s="363"/>
    </row>
    <row r="140" spans="2:23" x14ac:dyDescent="0.25">
      <c r="B140" t="s">
        <v>350</v>
      </c>
      <c r="C140" t="s">
        <v>829</v>
      </c>
      <c r="D140" t="s">
        <v>833</v>
      </c>
      <c r="E140" t="s">
        <v>476</v>
      </c>
      <c r="F140" t="s">
        <v>760</v>
      </c>
      <c r="G140" t="s">
        <v>761</v>
      </c>
      <c r="H140" t="s">
        <v>897</v>
      </c>
      <c r="I140" t="s">
        <v>836</v>
      </c>
      <c r="J140" t="s">
        <v>837</v>
      </c>
      <c r="K140" t="s">
        <v>838</v>
      </c>
      <c r="L140" t="s">
        <v>839</v>
      </c>
      <c r="M140" t="s">
        <v>840</v>
      </c>
      <c r="N140" t="s">
        <v>898</v>
      </c>
      <c r="O140" t="s">
        <v>842</v>
      </c>
      <c r="P140" t="s">
        <v>995</v>
      </c>
      <c r="Q140" t="s">
        <v>900</v>
      </c>
      <c r="R140"/>
      <c r="S140" s="396" t="s">
        <v>845</v>
      </c>
      <c r="T140" s="396" t="s">
        <v>846</v>
      </c>
      <c r="U140" s="258">
        <v>44251.35</v>
      </c>
      <c r="V140" s="258">
        <v>5104.34</v>
      </c>
      <c r="W140" s="363"/>
    </row>
    <row r="141" spans="2:23" x14ac:dyDescent="0.25">
      <c r="B141" t="s">
        <v>350</v>
      </c>
      <c r="C141" t="s">
        <v>828</v>
      </c>
      <c r="D141" t="s">
        <v>833</v>
      </c>
      <c r="E141" t="s">
        <v>477</v>
      </c>
      <c r="F141" t="s">
        <v>762</v>
      </c>
      <c r="G141" t="s">
        <v>763</v>
      </c>
      <c r="H141" t="s">
        <v>897</v>
      </c>
      <c r="I141" t="s">
        <v>836</v>
      </c>
      <c r="J141" t="s">
        <v>837</v>
      </c>
      <c r="K141" t="s">
        <v>838</v>
      </c>
      <c r="L141" t="s">
        <v>839</v>
      </c>
      <c r="M141" t="s">
        <v>840</v>
      </c>
      <c r="N141" t="s">
        <v>898</v>
      </c>
      <c r="O141" t="s">
        <v>842</v>
      </c>
      <c r="P141" t="s">
        <v>996</v>
      </c>
      <c r="Q141" t="s">
        <v>900</v>
      </c>
      <c r="R141"/>
      <c r="S141" s="396" t="s">
        <v>845</v>
      </c>
      <c r="T141" s="396" t="s">
        <v>846</v>
      </c>
      <c r="U141" s="258">
        <v>15459.66</v>
      </c>
      <c r="V141" s="258">
        <v>1111.1600000000001</v>
      </c>
      <c r="W141" s="363"/>
    </row>
    <row r="142" spans="2:23" x14ac:dyDescent="0.25">
      <c r="B142" t="s">
        <v>350</v>
      </c>
      <c r="C142" t="s">
        <v>828</v>
      </c>
      <c r="D142" t="s">
        <v>833</v>
      </c>
      <c r="E142" t="s">
        <v>478</v>
      </c>
      <c r="F142" t="s">
        <v>764</v>
      </c>
      <c r="G142" t="s">
        <v>765</v>
      </c>
      <c r="H142" t="s">
        <v>897</v>
      </c>
      <c r="I142" t="s">
        <v>836</v>
      </c>
      <c r="J142" t="s">
        <v>837</v>
      </c>
      <c r="K142" t="s">
        <v>838</v>
      </c>
      <c r="L142" t="s">
        <v>839</v>
      </c>
      <c r="M142" t="s">
        <v>840</v>
      </c>
      <c r="N142" t="s">
        <v>898</v>
      </c>
      <c r="O142" t="s">
        <v>842</v>
      </c>
      <c r="P142" t="s">
        <v>997</v>
      </c>
      <c r="Q142" t="s">
        <v>900</v>
      </c>
      <c r="R142"/>
      <c r="S142" s="396" t="s">
        <v>845</v>
      </c>
      <c r="T142" s="396" t="s">
        <v>846</v>
      </c>
      <c r="U142" s="258">
        <v>15459.66</v>
      </c>
      <c r="V142" s="258">
        <v>1302.02</v>
      </c>
      <c r="W142" s="363"/>
    </row>
    <row r="143" spans="2:23" x14ac:dyDescent="0.25">
      <c r="B143" t="s">
        <v>350</v>
      </c>
      <c r="C143" t="s">
        <v>830</v>
      </c>
      <c r="D143" t="s">
        <v>833</v>
      </c>
      <c r="E143" t="s">
        <v>479</v>
      </c>
      <c r="F143" t="s">
        <v>766</v>
      </c>
      <c r="G143" t="s">
        <v>767</v>
      </c>
      <c r="H143" t="s">
        <v>897</v>
      </c>
      <c r="I143" t="s">
        <v>836</v>
      </c>
      <c r="J143" t="s">
        <v>837</v>
      </c>
      <c r="K143" t="s">
        <v>838</v>
      </c>
      <c r="L143" t="s">
        <v>839</v>
      </c>
      <c r="M143" t="s">
        <v>840</v>
      </c>
      <c r="N143" t="s">
        <v>898</v>
      </c>
      <c r="O143" t="s">
        <v>842</v>
      </c>
      <c r="P143" t="s">
        <v>998</v>
      </c>
      <c r="Q143" t="s">
        <v>900</v>
      </c>
      <c r="R143"/>
      <c r="S143" s="396" t="s">
        <v>845</v>
      </c>
      <c r="T143" s="396" t="s">
        <v>846</v>
      </c>
      <c r="U143" s="258">
        <v>16778.95</v>
      </c>
      <c r="V143" s="258">
        <v>944.76</v>
      </c>
      <c r="W143" s="363"/>
    </row>
    <row r="144" spans="2:23" x14ac:dyDescent="0.25">
      <c r="B144" t="s">
        <v>350</v>
      </c>
      <c r="C144" t="s">
        <v>830</v>
      </c>
      <c r="D144" t="s">
        <v>833</v>
      </c>
      <c r="E144" t="s">
        <v>480</v>
      </c>
      <c r="F144" t="s">
        <v>768</v>
      </c>
      <c r="G144" t="s">
        <v>769</v>
      </c>
      <c r="H144" t="s">
        <v>897</v>
      </c>
      <c r="I144" t="s">
        <v>836</v>
      </c>
      <c r="J144" t="s">
        <v>837</v>
      </c>
      <c r="K144" t="s">
        <v>838</v>
      </c>
      <c r="L144" t="s">
        <v>839</v>
      </c>
      <c r="M144" t="s">
        <v>840</v>
      </c>
      <c r="N144" t="s">
        <v>898</v>
      </c>
      <c r="O144" t="s">
        <v>842</v>
      </c>
      <c r="P144" t="s">
        <v>999</v>
      </c>
      <c r="Q144" t="s">
        <v>900</v>
      </c>
      <c r="R144"/>
      <c r="S144" s="396" t="s">
        <v>845</v>
      </c>
      <c r="T144" s="396" t="s">
        <v>846</v>
      </c>
      <c r="U144" s="258">
        <v>13582.07</v>
      </c>
      <c r="V144" s="258">
        <v>1677.56</v>
      </c>
      <c r="W144" s="363"/>
    </row>
    <row r="145" spans="2:23" x14ac:dyDescent="0.25">
      <c r="B145" t="s">
        <v>350</v>
      </c>
      <c r="C145" t="s">
        <v>830</v>
      </c>
      <c r="D145" t="s">
        <v>833</v>
      </c>
      <c r="E145" t="s">
        <v>481</v>
      </c>
      <c r="F145" t="s">
        <v>770</v>
      </c>
      <c r="G145" t="s">
        <v>771</v>
      </c>
      <c r="H145" t="s">
        <v>897</v>
      </c>
      <c r="I145" t="s">
        <v>836</v>
      </c>
      <c r="J145" t="s">
        <v>837</v>
      </c>
      <c r="K145" t="s">
        <v>838</v>
      </c>
      <c r="L145" t="s">
        <v>839</v>
      </c>
      <c r="M145" t="s">
        <v>840</v>
      </c>
      <c r="N145" t="s">
        <v>898</v>
      </c>
      <c r="O145" t="s">
        <v>842</v>
      </c>
      <c r="P145" t="s">
        <v>1000</v>
      </c>
      <c r="Q145" t="s">
        <v>900</v>
      </c>
      <c r="R145"/>
      <c r="S145" s="396" t="s">
        <v>845</v>
      </c>
      <c r="T145" s="396" t="s">
        <v>846</v>
      </c>
      <c r="U145" s="258">
        <v>32193.279999999999</v>
      </c>
      <c r="V145" s="258">
        <v>744.36</v>
      </c>
      <c r="W145" s="363"/>
    </row>
    <row r="146" spans="2:23" x14ac:dyDescent="0.25">
      <c r="B146" t="s">
        <v>350</v>
      </c>
      <c r="C146" t="s">
        <v>829</v>
      </c>
      <c r="D146" t="s">
        <v>833</v>
      </c>
      <c r="E146" t="s">
        <v>482</v>
      </c>
      <c r="F146" t="s">
        <v>772</v>
      </c>
      <c r="G146" t="s">
        <v>773</v>
      </c>
      <c r="H146" t="s">
        <v>897</v>
      </c>
      <c r="I146" t="s">
        <v>836</v>
      </c>
      <c r="J146" t="s">
        <v>837</v>
      </c>
      <c r="K146" t="s">
        <v>838</v>
      </c>
      <c r="L146" t="s">
        <v>839</v>
      </c>
      <c r="M146" t="s">
        <v>840</v>
      </c>
      <c r="N146" t="s">
        <v>898</v>
      </c>
      <c r="O146" t="s">
        <v>842</v>
      </c>
      <c r="P146" t="s">
        <v>1001</v>
      </c>
      <c r="Q146" t="s">
        <v>900</v>
      </c>
      <c r="R146"/>
      <c r="S146" s="396" t="s">
        <v>845</v>
      </c>
      <c r="T146" s="396" t="s">
        <v>846</v>
      </c>
      <c r="U146" s="258">
        <v>35586.49</v>
      </c>
      <c r="V146" s="258">
        <v>300</v>
      </c>
      <c r="W146" s="363"/>
    </row>
    <row r="147" spans="2:23" x14ac:dyDescent="0.25">
      <c r="B147" t="s">
        <v>350</v>
      </c>
      <c r="C147" t="s">
        <v>829</v>
      </c>
      <c r="D147" t="s">
        <v>833</v>
      </c>
      <c r="E147" t="s">
        <v>483</v>
      </c>
      <c r="F147" t="s">
        <v>774</v>
      </c>
      <c r="G147" t="s">
        <v>775</v>
      </c>
      <c r="H147" t="s">
        <v>897</v>
      </c>
      <c r="I147" t="s">
        <v>836</v>
      </c>
      <c r="J147" t="s">
        <v>837</v>
      </c>
      <c r="K147" t="s">
        <v>838</v>
      </c>
      <c r="L147" t="s">
        <v>839</v>
      </c>
      <c r="M147" t="s">
        <v>840</v>
      </c>
      <c r="N147" t="s">
        <v>898</v>
      </c>
      <c r="O147" t="s">
        <v>842</v>
      </c>
      <c r="P147" t="s">
        <v>1002</v>
      </c>
      <c r="Q147" t="s">
        <v>900</v>
      </c>
      <c r="R147"/>
      <c r="S147" s="396" t="s">
        <v>845</v>
      </c>
      <c r="T147" s="396" t="s">
        <v>846</v>
      </c>
      <c r="U147" s="258">
        <v>18691.97</v>
      </c>
      <c r="V147" s="258">
        <v>0</v>
      </c>
      <c r="W147" s="363"/>
    </row>
    <row r="148" spans="2:23" x14ac:dyDescent="0.25">
      <c r="B148" t="s">
        <v>350</v>
      </c>
      <c r="C148" t="s">
        <v>829</v>
      </c>
      <c r="D148" t="s">
        <v>833</v>
      </c>
      <c r="E148" t="s">
        <v>484</v>
      </c>
      <c r="F148" t="s">
        <v>776</v>
      </c>
      <c r="G148" t="s">
        <v>777</v>
      </c>
      <c r="H148" t="s">
        <v>856</v>
      </c>
      <c r="I148" t="s">
        <v>836</v>
      </c>
      <c r="J148" t="s">
        <v>837</v>
      </c>
      <c r="K148" t="s">
        <v>838</v>
      </c>
      <c r="L148" t="s">
        <v>839</v>
      </c>
      <c r="M148" t="s">
        <v>840</v>
      </c>
      <c r="N148" t="s">
        <v>1003</v>
      </c>
      <c r="O148" t="s">
        <v>842</v>
      </c>
      <c r="P148" t="s">
        <v>1004</v>
      </c>
      <c r="Q148" t="s">
        <v>844</v>
      </c>
      <c r="R148"/>
      <c r="S148" s="396" t="s">
        <v>845</v>
      </c>
      <c r="T148" s="396" t="s">
        <v>846</v>
      </c>
      <c r="U148" s="258">
        <v>32371.82</v>
      </c>
      <c r="V148" s="258">
        <v>0</v>
      </c>
      <c r="W148" s="363"/>
    </row>
    <row r="149" spans="2:23" x14ac:dyDescent="0.25">
      <c r="B149" t="s">
        <v>350</v>
      </c>
      <c r="C149" t="s">
        <v>829</v>
      </c>
      <c r="D149" t="s">
        <v>833</v>
      </c>
      <c r="E149" t="s">
        <v>485</v>
      </c>
      <c r="F149" t="s">
        <v>778</v>
      </c>
      <c r="G149" t="s">
        <v>779</v>
      </c>
      <c r="H149" t="s">
        <v>897</v>
      </c>
      <c r="I149" t="s">
        <v>836</v>
      </c>
      <c r="J149" t="s">
        <v>837</v>
      </c>
      <c r="K149" t="s">
        <v>838</v>
      </c>
      <c r="L149" t="s">
        <v>839</v>
      </c>
      <c r="M149" t="s">
        <v>840</v>
      </c>
      <c r="N149" t="s">
        <v>898</v>
      </c>
      <c r="O149" t="s">
        <v>842</v>
      </c>
      <c r="P149" t="s">
        <v>1005</v>
      </c>
      <c r="Q149" t="s">
        <v>900</v>
      </c>
      <c r="R149"/>
      <c r="S149" s="396" t="s">
        <v>845</v>
      </c>
      <c r="T149" s="396" t="s">
        <v>846</v>
      </c>
      <c r="U149" s="258">
        <v>12527.19</v>
      </c>
      <c r="V149" s="258">
        <v>0</v>
      </c>
      <c r="W149" s="363"/>
    </row>
    <row r="150" spans="2:23" x14ac:dyDescent="0.25">
      <c r="B150" t="s">
        <v>350</v>
      </c>
      <c r="C150" t="s">
        <v>829</v>
      </c>
      <c r="D150" t="s">
        <v>833</v>
      </c>
      <c r="E150" t="s">
        <v>486</v>
      </c>
      <c r="F150" t="s">
        <v>780</v>
      </c>
      <c r="G150" t="s">
        <v>781</v>
      </c>
      <c r="H150" t="s">
        <v>897</v>
      </c>
      <c r="I150" t="s">
        <v>836</v>
      </c>
      <c r="J150" t="s">
        <v>837</v>
      </c>
      <c r="K150" t="s">
        <v>838</v>
      </c>
      <c r="L150" t="s">
        <v>839</v>
      </c>
      <c r="M150" t="s">
        <v>840</v>
      </c>
      <c r="N150" t="s">
        <v>898</v>
      </c>
      <c r="O150" t="s">
        <v>842</v>
      </c>
      <c r="P150" t="s">
        <v>1006</v>
      </c>
      <c r="Q150" t="s">
        <v>900</v>
      </c>
      <c r="R150"/>
      <c r="S150" s="396" t="s">
        <v>845</v>
      </c>
      <c r="T150" s="396" t="s">
        <v>846</v>
      </c>
      <c r="U150" s="258">
        <v>33874.910000000003</v>
      </c>
      <c r="V150" s="258">
        <v>150</v>
      </c>
      <c r="W150" s="363"/>
    </row>
    <row r="151" spans="2:23" x14ac:dyDescent="0.25">
      <c r="B151" t="s">
        <v>350</v>
      </c>
      <c r="C151" t="s">
        <v>828</v>
      </c>
      <c r="D151" t="s">
        <v>833</v>
      </c>
      <c r="E151" t="s">
        <v>487</v>
      </c>
      <c r="F151" t="s">
        <v>782</v>
      </c>
      <c r="G151" t="s">
        <v>783</v>
      </c>
      <c r="H151" t="s">
        <v>856</v>
      </c>
      <c r="I151" t="s">
        <v>836</v>
      </c>
      <c r="J151" t="s">
        <v>837</v>
      </c>
      <c r="K151" t="s">
        <v>838</v>
      </c>
      <c r="L151" t="s">
        <v>839</v>
      </c>
      <c r="M151" t="s">
        <v>840</v>
      </c>
      <c r="N151" t="s">
        <v>1003</v>
      </c>
      <c r="O151" t="s">
        <v>842</v>
      </c>
      <c r="P151" t="s">
        <v>1007</v>
      </c>
      <c r="Q151" t="s">
        <v>844</v>
      </c>
      <c r="R151"/>
      <c r="S151" s="396" t="s">
        <v>845</v>
      </c>
      <c r="T151" s="396" t="s">
        <v>846</v>
      </c>
      <c r="U151" s="258">
        <v>34167.07</v>
      </c>
      <c r="V151" s="258">
        <v>0</v>
      </c>
      <c r="W151" s="363"/>
    </row>
    <row r="152" spans="2:23" x14ac:dyDescent="0.25">
      <c r="B152" t="s">
        <v>350</v>
      </c>
      <c r="C152" t="s">
        <v>829</v>
      </c>
      <c r="D152" t="s">
        <v>833</v>
      </c>
      <c r="E152" t="s">
        <v>488</v>
      </c>
      <c r="F152" t="s">
        <v>784</v>
      </c>
      <c r="G152" t="s">
        <v>785</v>
      </c>
      <c r="H152" t="s">
        <v>897</v>
      </c>
      <c r="I152" t="s">
        <v>836</v>
      </c>
      <c r="J152" t="s">
        <v>837</v>
      </c>
      <c r="K152" t="s">
        <v>838</v>
      </c>
      <c r="L152" t="s">
        <v>839</v>
      </c>
      <c r="M152" t="s">
        <v>840</v>
      </c>
      <c r="N152" t="s">
        <v>898</v>
      </c>
      <c r="O152" t="s">
        <v>842</v>
      </c>
      <c r="P152" t="s">
        <v>1008</v>
      </c>
      <c r="Q152" t="s">
        <v>900</v>
      </c>
      <c r="R152"/>
      <c r="S152" s="396" t="s">
        <v>845</v>
      </c>
      <c r="T152" s="396" t="s">
        <v>846</v>
      </c>
      <c r="U152" s="258">
        <v>20810.509999999998</v>
      </c>
      <c r="V152" s="258">
        <v>5100</v>
      </c>
      <c r="W152" s="363"/>
    </row>
    <row r="153" spans="2:23" x14ac:dyDescent="0.25">
      <c r="B153" t="s">
        <v>350</v>
      </c>
      <c r="C153" t="s">
        <v>828</v>
      </c>
      <c r="D153" t="s">
        <v>833</v>
      </c>
      <c r="E153" t="s">
        <v>489</v>
      </c>
      <c r="F153" t="s">
        <v>786</v>
      </c>
      <c r="G153" t="s">
        <v>787</v>
      </c>
      <c r="H153" t="s">
        <v>897</v>
      </c>
      <c r="I153" t="s">
        <v>836</v>
      </c>
      <c r="J153" t="s">
        <v>837</v>
      </c>
      <c r="K153" t="s">
        <v>838</v>
      </c>
      <c r="L153" t="s">
        <v>839</v>
      </c>
      <c r="M153" t="s">
        <v>840</v>
      </c>
      <c r="N153" t="s">
        <v>898</v>
      </c>
      <c r="O153" t="s">
        <v>842</v>
      </c>
      <c r="P153" t="s">
        <v>1009</v>
      </c>
      <c r="Q153" t="s">
        <v>900</v>
      </c>
      <c r="R153"/>
      <c r="S153" s="396" t="s">
        <v>845</v>
      </c>
      <c r="T153" s="396" t="s">
        <v>846</v>
      </c>
      <c r="U153" s="258">
        <v>15459.66</v>
      </c>
      <c r="V153" s="258">
        <v>729.44</v>
      </c>
      <c r="W153" s="363"/>
    </row>
    <row r="154" spans="2:23" x14ac:dyDescent="0.25">
      <c r="B154" t="s">
        <v>350</v>
      </c>
      <c r="C154" t="s">
        <v>829</v>
      </c>
      <c r="D154" t="s">
        <v>833</v>
      </c>
      <c r="E154" t="s">
        <v>490</v>
      </c>
      <c r="F154" t="s">
        <v>788</v>
      </c>
      <c r="G154" t="s">
        <v>789</v>
      </c>
      <c r="H154" t="s">
        <v>897</v>
      </c>
      <c r="I154" t="s">
        <v>836</v>
      </c>
      <c r="J154" t="s">
        <v>837</v>
      </c>
      <c r="K154" t="s">
        <v>838</v>
      </c>
      <c r="L154" t="s">
        <v>839</v>
      </c>
      <c r="M154" t="s">
        <v>840</v>
      </c>
      <c r="N154" t="s">
        <v>898</v>
      </c>
      <c r="O154" t="s">
        <v>842</v>
      </c>
      <c r="P154" t="s">
        <v>1010</v>
      </c>
      <c r="Q154" t="s">
        <v>900</v>
      </c>
      <c r="R154"/>
      <c r="S154" s="396" t="s">
        <v>845</v>
      </c>
      <c r="T154" s="396" t="s">
        <v>846</v>
      </c>
      <c r="U154" s="258">
        <v>19436.32</v>
      </c>
      <c r="V154" s="258">
        <v>0</v>
      </c>
      <c r="W154" s="363"/>
    </row>
    <row r="155" spans="2:23" x14ac:dyDescent="0.25">
      <c r="B155" t="s">
        <v>350</v>
      </c>
      <c r="C155" t="s">
        <v>828</v>
      </c>
      <c r="D155" t="s">
        <v>833</v>
      </c>
      <c r="E155" t="s">
        <v>491</v>
      </c>
      <c r="F155" t="s">
        <v>790</v>
      </c>
      <c r="G155" t="s">
        <v>791</v>
      </c>
      <c r="H155" t="s">
        <v>981</v>
      </c>
      <c r="I155" t="s">
        <v>836</v>
      </c>
      <c r="J155" t="s">
        <v>837</v>
      </c>
      <c r="K155" t="s">
        <v>838</v>
      </c>
      <c r="L155" t="s">
        <v>839</v>
      </c>
      <c r="M155" t="s">
        <v>840</v>
      </c>
      <c r="N155" t="s">
        <v>982</v>
      </c>
      <c r="O155" t="s">
        <v>842</v>
      </c>
      <c r="P155" t="s">
        <v>1011</v>
      </c>
      <c r="Q155" t="s">
        <v>984</v>
      </c>
      <c r="R155"/>
      <c r="S155" s="396" t="s">
        <v>845</v>
      </c>
      <c r="T155" s="396" t="s">
        <v>846</v>
      </c>
      <c r="U155" s="258">
        <v>69036.12</v>
      </c>
      <c r="V155" s="258">
        <v>0</v>
      </c>
      <c r="W155" s="363"/>
    </row>
    <row r="156" spans="2:23" x14ac:dyDescent="0.25">
      <c r="B156" t="s">
        <v>350</v>
      </c>
      <c r="C156" t="s">
        <v>829</v>
      </c>
      <c r="D156" t="s">
        <v>833</v>
      </c>
      <c r="E156" t="s">
        <v>492</v>
      </c>
      <c r="F156" t="s">
        <v>792</v>
      </c>
      <c r="G156" t="s">
        <v>793</v>
      </c>
      <c r="H156" t="s">
        <v>856</v>
      </c>
      <c r="I156" t="s">
        <v>836</v>
      </c>
      <c r="J156" t="s">
        <v>837</v>
      </c>
      <c r="K156" t="s">
        <v>838</v>
      </c>
      <c r="L156" t="s">
        <v>839</v>
      </c>
      <c r="M156" t="s">
        <v>840</v>
      </c>
      <c r="N156" t="s">
        <v>1003</v>
      </c>
      <c r="O156" t="s">
        <v>842</v>
      </c>
      <c r="P156" t="s">
        <v>1012</v>
      </c>
      <c r="Q156" t="s">
        <v>844</v>
      </c>
      <c r="R156"/>
      <c r="S156" s="396" t="s">
        <v>845</v>
      </c>
      <c r="T156" s="396" t="s">
        <v>846</v>
      </c>
      <c r="U156" s="258">
        <v>30058.27</v>
      </c>
      <c r="V156" s="258">
        <v>0</v>
      </c>
      <c r="W156" s="363"/>
    </row>
    <row r="157" spans="2:23" x14ac:dyDescent="0.25">
      <c r="B157" t="s">
        <v>350</v>
      </c>
      <c r="C157" t="s">
        <v>829</v>
      </c>
      <c r="D157" t="s">
        <v>833</v>
      </c>
      <c r="E157" t="s">
        <v>493</v>
      </c>
      <c r="F157" t="s">
        <v>794</v>
      </c>
      <c r="G157" t="s">
        <v>795</v>
      </c>
      <c r="H157" t="s">
        <v>897</v>
      </c>
      <c r="I157" t="s">
        <v>836</v>
      </c>
      <c r="J157" t="s">
        <v>837</v>
      </c>
      <c r="K157" t="s">
        <v>838</v>
      </c>
      <c r="L157" t="s">
        <v>839</v>
      </c>
      <c r="M157" t="s">
        <v>840</v>
      </c>
      <c r="N157" t="s">
        <v>898</v>
      </c>
      <c r="O157" t="s">
        <v>842</v>
      </c>
      <c r="P157" t="s">
        <v>1013</v>
      </c>
      <c r="Q157" t="s">
        <v>900</v>
      </c>
      <c r="R157"/>
      <c r="S157" s="396" t="s">
        <v>845</v>
      </c>
      <c r="T157" s="396" t="s">
        <v>846</v>
      </c>
      <c r="U157" s="258">
        <v>15936.81</v>
      </c>
      <c r="V157" s="258">
        <v>0</v>
      </c>
      <c r="W157" s="363"/>
    </row>
    <row r="158" spans="2:23" x14ac:dyDescent="0.25">
      <c r="B158" t="s">
        <v>350</v>
      </c>
      <c r="C158" t="s">
        <v>830</v>
      </c>
      <c r="D158" t="s">
        <v>833</v>
      </c>
      <c r="E158" t="s">
        <v>494</v>
      </c>
      <c r="F158" t="s">
        <v>796</v>
      </c>
      <c r="G158" t="s">
        <v>797</v>
      </c>
      <c r="H158" t="s">
        <v>897</v>
      </c>
      <c r="I158" t="s">
        <v>836</v>
      </c>
      <c r="J158" t="s">
        <v>837</v>
      </c>
      <c r="K158" t="s">
        <v>838</v>
      </c>
      <c r="L158" t="s">
        <v>839</v>
      </c>
      <c r="M158" t="s">
        <v>840</v>
      </c>
      <c r="N158" t="s">
        <v>898</v>
      </c>
      <c r="O158" t="s">
        <v>842</v>
      </c>
      <c r="P158" t="s">
        <v>1014</v>
      </c>
      <c r="Q158" t="s">
        <v>900</v>
      </c>
      <c r="R158"/>
      <c r="S158" s="396" t="s">
        <v>845</v>
      </c>
      <c r="T158" s="396" t="s">
        <v>846</v>
      </c>
      <c r="U158" s="258">
        <v>8959.06</v>
      </c>
      <c r="V158" s="258">
        <v>658.47</v>
      </c>
      <c r="W158" s="363"/>
    </row>
    <row r="159" spans="2:23" x14ac:dyDescent="0.25">
      <c r="B159" t="s">
        <v>350</v>
      </c>
      <c r="C159" t="s">
        <v>830</v>
      </c>
      <c r="D159" t="s">
        <v>833</v>
      </c>
      <c r="E159" t="s">
        <v>495</v>
      </c>
      <c r="F159" t="s">
        <v>798</v>
      </c>
      <c r="G159" t="s">
        <v>799</v>
      </c>
      <c r="H159" t="s">
        <v>897</v>
      </c>
      <c r="I159" t="s">
        <v>836</v>
      </c>
      <c r="J159" t="s">
        <v>837</v>
      </c>
      <c r="K159" t="s">
        <v>838</v>
      </c>
      <c r="L159" t="s">
        <v>839</v>
      </c>
      <c r="M159" t="s">
        <v>840</v>
      </c>
      <c r="N159" t="s">
        <v>898</v>
      </c>
      <c r="O159" t="s">
        <v>842</v>
      </c>
      <c r="P159" t="s">
        <v>1015</v>
      </c>
      <c r="Q159" t="s">
        <v>900</v>
      </c>
      <c r="R159"/>
      <c r="S159" s="396" t="s">
        <v>845</v>
      </c>
      <c r="T159" s="396" t="s">
        <v>846</v>
      </c>
      <c r="U159" s="258">
        <v>27746.25</v>
      </c>
      <c r="V159" s="258">
        <v>1694.76</v>
      </c>
      <c r="W159" s="363"/>
    </row>
    <row r="160" spans="2:23" x14ac:dyDescent="0.25">
      <c r="B160" t="s">
        <v>350</v>
      </c>
      <c r="C160" t="s">
        <v>829</v>
      </c>
      <c r="D160" t="s">
        <v>833</v>
      </c>
      <c r="E160" t="s">
        <v>496</v>
      </c>
      <c r="F160" t="s">
        <v>800</v>
      </c>
      <c r="G160" t="s">
        <v>801</v>
      </c>
      <c r="H160" t="s">
        <v>1016</v>
      </c>
      <c r="I160" t="s">
        <v>836</v>
      </c>
      <c r="J160" t="s">
        <v>837</v>
      </c>
      <c r="K160" t="s">
        <v>838</v>
      </c>
      <c r="L160" t="s">
        <v>839</v>
      </c>
      <c r="M160" t="s">
        <v>840</v>
      </c>
      <c r="N160" t="s">
        <v>1017</v>
      </c>
      <c r="O160" t="s">
        <v>842</v>
      </c>
      <c r="P160" t="s">
        <v>1018</v>
      </c>
      <c r="Q160" t="s">
        <v>844</v>
      </c>
      <c r="R160"/>
      <c r="S160" s="396" t="s">
        <v>845</v>
      </c>
      <c r="T160" s="396" t="s">
        <v>846</v>
      </c>
      <c r="U160" s="258">
        <v>29680.27</v>
      </c>
      <c r="V160" s="258">
        <v>0</v>
      </c>
      <c r="W160" s="363"/>
    </row>
    <row r="161" spans="2:23" x14ac:dyDescent="0.25">
      <c r="B161" t="s">
        <v>350</v>
      </c>
      <c r="C161" t="s">
        <v>829</v>
      </c>
      <c r="D161" t="s">
        <v>833</v>
      </c>
      <c r="E161" t="s">
        <v>497</v>
      </c>
      <c r="F161" t="s">
        <v>802</v>
      </c>
      <c r="G161" t="s">
        <v>803</v>
      </c>
      <c r="H161" t="s">
        <v>859</v>
      </c>
      <c r="I161" t="s">
        <v>836</v>
      </c>
      <c r="J161" t="s">
        <v>837</v>
      </c>
      <c r="K161" t="s">
        <v>838</v>
      </c>
      <c r="L161" t="s">
        <v>839</v>
      </c>
      <c r="M161" t="s">
        <v>840</v>
      </c>
      <c r="N161" t="s">
        <v>860</v>
      </c>
      <c r="O161" t="s">
        <v>842</v>
      </c>
      <c r="P161" t="s">
        <v>1019</v>
      </c>
      <c r="Q161" t="s">
        <v>844</v>
      </c>
      <c r="R161"/>
      <c r="S161" s="396" t="s">
        <v>845</v>
      </c>
      <c r="T161" s="396" t="s">
        <v>846</v>
      </c>
      <c r="U161" s="258">
        <v>81614.880000000005</v>
      </c>
      <c r="V161" s="258">
        <v>0</v>
      </c>
      <c r="W161" s="363"/>
    </row>
    <row r="162" spans="2:23" x14ac:dyDescent="0.25">
      <c r="B162" t="s">
        <v>350</v>
      </c>
      <c r="C162" t="s">
        <v>828</v>
      </c>
      <c r="D162" t="s">
        <v>833</v>
      </c>
      <c r="E162" t="s">
        <v>498</v>
      </c>
      <c r="F162" t="s">
        <v>804</v>
      </c>
      <c r="G162" t="s">
        <v>805</v>
      </c>
      <c r="H162" t="s">
        <v>1016</v>
      </c>
      <c r="I162" t="s">
        <v>836</v>
      </c>
      <c r="J162" t="s">
        <v>837</v>
      </c>
      <c r="K162" t="s">
        <v>838</v>
      </c>
      <c r="L162" t="s">
        <v>839</v>
      </c>
      <c r="M162" t="s">
        <v>840</v>
      </c>
      <c r="N162" t="s">
        <v>1017</v>
      </c>
      <c r="O162" t="s">
        <v>842</v>
      </c>
      <c r="P162" t="s">
        <v>1020</v>
      </c>
      <c r="Q162" t="s">
        <v>844</v>
      </c>
      <c r="R162"/>
      <c r="S162" s="396" t="s">
        <v>845</v>
      </c>
      <c r="T162" s="396" t="s">
        <v>846</v>
      </c>
      <c r="U162" s="258">
        <v>26760.12</v>
      </c>
      <c r="V162" s="258">
        <v>0</v>
      </c>
      <c r="W162" s="363"/>
    </row>
    <row r="163" spans="2:23" x14ac:dyDescent="0.25">
      <c r="B163" t="s">
        <v>350</v>
      </c>
      <c r="C163" t="s">
        <v>828</v>
      </c>
      <c r="D163" t="s">
        <v>833</v>
      </c>
      <c r="E163" t="s">
        <v>499</v>
      </c>
      <c r="F163" t="s">
        <v>806</v>
      </c>
      <c r="G163" t="s">
        <v>807</v>
      </c>
      <c r="H163" t="s">
        <v>856</v>
      </c>
      <c r="I163" t="s">
        <v>836</v>
      </c>
      <c r="J163" t="s">
        <v>837</v>
      </c>
      <c r="K163" t="s">
        <v>838</v>
      </c>
      <c r="L163" t="s">
        <v>839</v>
      </c>
      <c r="M163" t="s">
        <v>840</v>
      </c>
      <c r="N163" t="s">
        <v>1003</v>
      </c>
      <c r="O163" t="s">
        <v>842</v>
      </c>
      <c r="P163" t="s">
        <v>1021</v>
      </c>
      <c r="Q163" t="s">
        <v>844</v>
      </c>
      <c r="R163"/>
      <c r="S163" s="396" t="s">
        <v>845</v>
      </c>
      <c r="T163" s="396" t="s">
        <v>846</v>
      </c>
      <c r="U163" s="258">
        <v>28565.57</v>
      </c>
      <c r="V163" s="258">
        <v>0</v>
      </c>
      <c r="W163" s="363"/>
    </row>
    <row r="164" spans="2:23" x14ac:dyDescent="0.25">
      <c r="B164" t="s">
        <v>350</v>
      </c>
      <c r="C164" t="s">
        <v>828</v>
      </c>
      <c r="D164" t="s">
        <v>833</v>
      </c>
      <c r="E164" t="s">
        <v>500</v>
      </c>
      <c r="F164" t="s">
        <v>808</v>
      </c>
      <c r="G164" t="s">
        <v>809</v>
      </c>
      <c r="H164" t="s">
        <v>897</v>
      </c>
      <c r="I164" t="s">
        <v>836</v>
      </c>
      <c r="J164" t="s">
        <v>837</v>
      </c>
      <c r="K164" t="s">
        <v>838</v>
      </c>
      <c r="L164" t="s">
        <v>839</v>
      </c>
      <c r="M164" t="s">
        <v>840</v>
      </c>
      <c r="N164" t="s">
        <v>898</v>
      </c>
      <c r="O164" t="s">
        <v>842</v>
      </c>
      <c r="P164" t="s">
        <v>1022</v>
      </c>
      <c r="Q164" t="s">
        <v>900</v>
      </c>
      <c r="R164"/>
      <c r="S164" s="396" t="s">
        <v>845</v>
      </c>
      <c r="T164" s="396" t="s">
        <v>846</v>
      </c>
      <c r="U164" s="258">
        <v>7729.83</v>
      </c>
      <c r="V164" s="258">
        <v>0</v>
      </c>
      <c r="W164" s="363"/>
    </row>
    <row r="165" spans="2:23" x14ac:dyDescent="0.25">
      <c r="B165" t="s">
        <v>350</v>
      </c>
      <c r="C165" t="s">
        <v>829</v>
      </c>
      <c r="D165" t="s">
        <v>833</v>
      </c>
      <c r="E165" t="s">
        <v>501</v>
      </c>
      <c r="F165" t="s">
        <v>810</v>
      </c>
      <c r="G165" t="s">
        <v>811</v>
      </c>
      <c r="H165" t="s">
        <v>897</v>
      </c>
      <c r="I165" t="s">
        <v>836</v>
      </c>
      <c r="J165" t="s">
        <v>837</v>
      </c>
      <c r="K165" t="s">
        <v>838</v>
      </c>
      <c r="L165" t="s">
        <v>839</v>
      </c>
      <c r="M165" t="s">
        <v>840</v>
      </c>
      <c r="N165" t="s">
        <v>898</v>
      </c>
      <c r="O165" t="s">
        <v>842</v>
      </c>
      <c r="P165" t="s">
        <v>1023</v>
      </c>
      <c r="Q165" t="s">
        <v>900</v>
      </c>
      <c r="R165"/>
      <c r="S165" s="396" t="s">
        <v>845</v>
      </c>
      <c r="T165" s="396" t="s">
        <v>846</v>
      </c>
      <c r="U165" s="258">
        <v>29217.919999999998</v>
      </c>
      <c r="V165" s="258">
        <v>3150</v>
      </c>
      <c r="W165" s="363"/>
    </row>
    <row r="166" spans="2:23" x14ac:dyDescent="0.25">
      <c r="B166" t="s">
        <v>350</v>
      </c>
      <c r="C166" t="s">
        <v>829</v>
      </c>
      <c r="D166" t="s">
        <v>833</v>
      </c>
      <c r="E166" t="s">
        <v>502</v>
      </c>
      <c r="F166" t="s">
        <v>812</v>
      </c>
      <c r="G166" t="s">
        <v>813</v>
      </c>
      <c r="H166" t="s">
        <v>897</v>
      </c>
      <c r="I166" t="s">
        <v>836</v>
      </c>
      <c r="J166" t="s">
        <v>837</v>
      </c>
      <c r="K166" t="s">
        <v>838</v>
      </c>
      <c r="L166" t="s">
        <v>839</v>
      </c>
      <c r="M166" t="s">
        <v>840</v>
      </c>
      <c r="N166" t="s">
        <v>898</v>
      </c>
      <c r="O166" t="s">
        <v>842</v>
      </c>
      <c r="P166" t="s">
        <v>1024</v>
      </c>
      <c r="Q166" t="s">
        <v>900</v>
      </c>
      <c r="R166"/>
      <c r="S166" s="396" t="s">
        <v>845</v>
      </c>
      <c r="T166" s="396" t="s">
        <v>846</v>
      </c>
      <c r="U166" s="258">
        <v>15313.75</v>
      </c>
      <c r="V166" s="258">
        <v>0</v>
      </c>
      <c r="W166" s="363"/>
    </row>
    <row r="167" spans="2:23" x14ac:dyDescent="0.25">
      <c r="B167" t="s">
        <v>350</v>
      </c>
      <c r="C167" t="s">
        <v>829</v>
      </c>
      <c r="D167" t="s">
        <v>833</v>
      </c>
      <c r="E167" t="s">
        <v>503</v>
      </c>
      <c r="F167" t="s">
        <v>814</v>
      </c>
      <c r="G167" t="s">
        <v>815</v>
      </c>
      <c r="H167" t="s">
        <v>897</v>
      </c>
      <c r="I167" t="s">
        <v>836</v>
      </c>
      <c r="J167" t="s">
        <v>837</v>
      </c>
      <c r="K167" t="s">
        <v>838</v>
      </c>
      <c r="L167" t="s">
        <v>839</v>
      </c>
      <c r="M167" t="s">
        <v>840</v>
      </c>
      <c r="N167" t="s">
        <v>898</v>
      </c>
      <c r="O167" t="s">
        <v>842</v>
      </c>
      <c r="P167" t="s">
        <v>1025</v>
      </c>
      <c r="Q167" t="s">
        <v>900</v>
      </c>
      <c r="R167"/>
      <c r="S167" s="396" t="s">
        <v>845</v>
      </c>
      <c r="T167" s="396" t="s">
        <v>846</v>
      </c>
      <c r="U167" s="258">
        <v>34180.28</v>
      </c>
      <c r="V167" s="258">
        <v>0</v>
      </c>
      <c r="W167" s="363"/>
    </row>
    <row r="168" spans="2:23" x14ac:dyDescent="0.25">
      <c r="B168" t="s">
        <v>350</v>
      </c>
      <c r="C168" t="s">
        <v>830</v>
      </c>
      <c r="D168" t="s">
        <v>833</v>
      </c>
      <c r="E168" t="s">
        <v>504</v>
      </c>
      <c r="F168" t="s">
        <v>816</v>
      </c>
      <c r="G168" t="s">
        <v>817</v>
      </c>
      <c r="H168" t="s">
        <v>897</v>
      </c>
      <c r="I168" t="s">
        <v>836</v>
      </c>
      <c r="J168" t="s">
        <v>837</v>
      </c>
      <c r="K168" t="s">
        <v>838</v>
      </c>
      <c r="L168" t="s">
        <v>839</v>
      </c>
      <c r="M168" t="s">
        <v>840</v>
      </c>
      <c r="N168" t="s">
        <v>898</v>
      </c>
      <c r="O168" t="s">
        <v>842</v>
      </c>
      <c r="P168" t="s">
        <v>1026</v>
      </c>
      <c r="Q168" t="s">
        <v>900</v>
      </c>
      <c r="R168"/>
      <c r="S168" s="396" t="s">
        <v>845</v>
      </c>
      <c r="T168" s="396" t="s">
        <v>846</v>
      </c>
      <c r="U168" s="258">
        <v>27259.53</v>
      </c>
      <c r="V168" s="258">
        <v>9144.35</v>
      </c>
      <c r="W168" s="363"/>
    </row>
    <row r="169" spans="2:23" x14ac:dyDescent="0.25">
      <c r="B169" t="s">
        <v>350</v>
      </c>
      <c r="C169" t="s">
        <v>829</v>
      </c>
      <c r="D169" t="s">
        <v>833</v>
      </c>
      <c r="E169" t="s">
        <v>505</v>
      </c>
      <c r="F169" t="s">
        <v>818</v>
      </c>
      <c r="G169" t="s">
        <v>819</v>
      </c>
      <c r="H169" t="s">
        <v>856</v>
      </c>
      <c r="I169" t="s">
        <v>836</v>
      </c>
      <c r="J169" t="s">
        <v>837</v>
      </c>
      <c r="K169" t="s">
        <v>838</v>
      </c>
      <c r="L169" t="s">
        <v>839</v>
      </c>
      <c r="M169" t="s">
        <v>840</v>
      </c>
      <c r="N169" t="s">
        <v>1003</v>
      </c>
      <c r="O169" t="s">
        <v>842</v>
      </c>
      <c r="P169" t="s">
        <v>1027</v>
      </c>
      <c r="Q169" t="s">
        <v>844</v>
      </c>
      <c r="R169"/>
      <c r="S169" s="396" t="s">
        <v>845</v>
      </c>
      <c r="T169" s="396" t="s">
        <v>846</v>
      </c>
      <c r="U169" s="258">
        <v>25947.87</v>
      </c>
      <c r="V169" s="258">
        <v>0</v>
      </c>
      <c r="W169" s="363"/>
    </row>
    <row r="170" spans="2:23" x14ac:dyDescent="0.25">
      <c r="B170" t="s">
        <v>350</v>
      </c>
      <c r="C170" t="s">
        <v>829</v>
      </c>
      <c r="D170" t="s">
        <v>833</v>
      </c>
      <c r="E170" t="s">
        <v>506</v>
      </c>
      <c r="F170" t="s">
        <v>820</v>
      </c>
      <c r="G170" t="s">
        <v>821</v>
      </c>
      <c r="H170" t="s">
        <v>856</v>
      </c>
      <c r="I170" t="s">
        <v>836</v>
      </c>
      <c r="J170" t="s">
        <v>837</v>
      </c>
      <c r="K170" t="s">
        <v>838</v>
      </c>
      <c r="L170" t="s">
        <v>839</v>
      </c>
      <c r="M170" t="s">
        <v>840</v>
      </c>
      <c r="N170" t="s">
        <v>857</v>
      </c>
      <c r="O170" t="s">
        <v>842</v>
      </c>
      <c r="P170" t="s">
        <v>1028</v>
      </c>
      <c r="Q170" t="s">
        <v>844</v>
      </c>
      <c r="R170"/>
      <c r="S170" s="396" t="s">
        <v>845</v>
      </c>
      <c r="T170" s="396" t="s">
        <v>846</v>
      </c>
      <c r="U170" s="258">
        <v>50252.37</v>
      </c>
      <c r="V170" s="258">
        <v>0</v>
      </c>
      <c r="W170" s="363"/>
    </row>
    <row r="171" spans="2:23" x14ac:dyDescent="0.25">
      <c r="B171" t="s">
        <v>350</v>
      </c>
      <c r="C171" t="s">
        <v>829</v>
      </c>
      <c r="D171" t="s">
        <v>833</v>
      </c>
      <c r="E171" t="s">
        <v>507</v>
      </c>
      <c r="F171" t="s">
        <v>822</v>
      </c>
      <c r="G171" t="s">
        <v>823</v>
      </c>
      <c r="H171" t="s">
        <v>897</v>
      </c>
      <c r="I171" t="s">
        <v>836</v>
      </c>
      <c r="J171" t="s">
        <v>837</v>
      </c>
      <c r="K171" t="s">
        <v>838</v>
      </c>
      <c r="L171" t="s">
        <v>839</v>
      </c>
      <c r="M171" t="s">
        <v>840</v>
      </c>
      <c r="N171" t="s">
        <v>898</v>
      </c>
      <c r="O171" t="s">
        <v>842</v>
      </c>
      <c r="P171" t="s">
        <v>1029</v>
      </c>
      <c r="Q171" t="s">
        <v>900</v>
      </c>
      <c r="R171"/>
      <c r="S171" s="396" t="s">
        <v>845</v>
      </c>
      <c r="T171" s="396" t="s">
        <v>846</v>
      </c>
      <c r="U171" s="258">
        <v>13672.35</v>
      </c>
      <c r="V171" s="258">
        <v>0</v>
      </c>
      <c r="W171" s="363"/>
    </row>
    <row r="172" spans="2:23" x14ac:dyDescent="0.25">
      <c r="B172" t="s">
        <v>350</v>
      </c>
      <c r="C172" t="s">
        <v>829</v>
      </c>
      <c r="D172" t="s">
        <v>833</v>
      </c>
      <c r="E172" t="s">
        <v>508</v>
      </c>
      <c r="F172" t="s">
        <v>824</v>
      </c>
      <c r="G172" t="s">
        <v>825</v>
      </c>
      <c r="H172" t="s">
        <v>897</v>
      </c>
      <c r="I172" t="s">
        <v>836</v>
      </c>
      <c r="J172" t="s">
        <v>837</v>
      </c>
      <c r="K172" t="s">
        <v>838</v>
      </c>
      <c r="L172" t="s">
        <v>839</v>
      </c>
      <c r="M172" t="s">
        <v>840</v>
      </c>
      <c r="N172" t="s">
        <v>1030</v>
      </c>
      <c r="O172" t="s">
        <v>842</v>
      </c>
      <c r="P172" t="s">
        <v>1031</v>
      </c>
      <c r="Q172" t="s">
        <v>900</v>
      </c>
      <c r="R172"/>
      <c r="S172" s="396" t="s">
        <v>845</v>
      </c>
      <c r="T172" s="396" t="s">
        <v>846</v>
      </c>
      <c r="U172" s="258">
        <v>1908.6</v>
      </c>
      <c r="V172" s="258">
        <v>0</v>
      </c>
      <c r="W172" s="363"/>
    </row>
    <row r="173" spans="2:23" x14ac:dyDescent="0.25">
      <c r="B173" t="s">
        <v>350</v>
      </c>
      <c r="C173" t="s">
        <v>830</v>
      </c>
      <c r="D173" t="s">
        <v>833</v>
      </c>
      <c r="E173" t="s">
        <v>509</v>
      </c>
      <c r="F173" t="s">
        <v>826</v>
      </c>
      <c r="G173" t="s">
        <v>827</v>
      </c>
      <c r="H173" t="s">
        <v>897</v>
      </c>
      <c r="I173" t="s">
        <v>836</v>
      </c>
      <c r="J173" t="s">
        <v>837</v>
      </c>
      <c r="K173" t="s">
        <v>838</v>
      </c>
      <c r="L173" t="s">
        <v>839</v>
      </c>
      <c r="M173" t="s">
        <v>840</v>
      </c>
      <c r="N173" t="s">
        <v>1030</v>
      </c>
      <c r="O173" t="s">
        <v>842</v>
      </c>
      <c r="P173" t="s">
        <v>1010</v>
      </c>
      <c r="Q173" t="s">
        <v>900</v>
      </c>
      <c r="R173"/>
      <c r="S173" s="396" t="s">
        <v>845</v>
      </c>
      <c r="T173" s="396" t="s">
        <v>846</v>
      </c>
      <c r="U173" s="258">
        <v>1145.1600000000001</v>
      </c>
      <c r="V173" s="258">
        <v>0</v>
      </c>
      <c r="W173" s="363"/>
    </row>
    <row r="174" spans="2:23" x14ac:dyDescent="0.25">
      <c r="B174" s="174"/>
      <c r="C174" s="175"/>
      <c r="D174" s="176"/>
      <c r="E174" s="175"/>
      <c r="F174" s="175"/>
      <c r="G174" s="177"/>
      <c r="H174" s="178"/>
      <c r="I174" s="176"/>
      <c r="J174" s="176"/>
      <c r="K174" s="176"/>
      <c r="L174" s="176"/>
      <c r="M174" s="176"/>
      <c r="N174" s="176"/>
      <c r="O174" s="176"/>
      <c r="P174" s="176"/>
      <c r="Q174" s="178"/>
      <c r="R174" s="176"/>
      <c r="S174" s="48"/>
      <c r="T174" s="48"/>
      <c r="U174" s="48"/>
      <c r="V174" s="179"/>
    </row>
    <row r="175" spans="2:23" x14ac:dyDescent="0.25">
      <c r="B175" s="37" t="s">
        <v>76</v>
      </c>
      <c r="C175" s="175"/>
      <c r="D175" s="169">
        <f>COUNTA(Tabla12[RFC])</f>
        <v>159</v>
      </c>
      <c r="E175" s="175"/>
      <c r="F175" s="175"/>
      <c r="G175" s="177"/>
      <c r="H175" s="178"/>
      <c r="I175" s="176"/>
      <c r="J175" s="176"/>
      <c r="K175" s="176"/>
      <c r="L175" s="176"/>
      <c r="M175" s="144"/>
      <c r="N175" s="39" t="s">
        <v>77</v>
      </c>
      <c r="P175" s="41">
        <f>D175</f>
        <v>159</v>
      </c>
      <c r="Q175" s="178"/>
      <c r="R175" s="176"/>
      <c r="S175" s="459" t="s">
        <v>8</v>
      </c>
      <c r="T175" s="459"/>
      <c r="U175" s="42">
        <f>SUM(Tabla12[Percepciones pagadas en el Periodo de Comisión con Presupuesto Federal*])</f>
        <v>7131425.5800000047</v>
      </c>
      <c r="V175" s="179"/>
    </row>
    <row r="176" spans="2:23" x14ac:dyDescent="0.25">
      <c r="B176" s="174"/>
      <c r="C176" s="175"/>
      <c r="D176" s="176"/>
      <c r="E176" s="175"/>
      <c r="F176" s="175"/>
      <c r="G176" s="177"/>
      <c r="H176" s="178"/>
      <c r="I176" s="176"/>
      <c r="J176" s="176"/>
      <c r="K176" s="176"/>
      <c r="L176" s="176"/>
      <c r="M176" s="176"/>
      <c r="N176" s="176"/>
      <c r="O176" s="176"/>
      <c r="P176" s="176"/>
      <c r="Q176" s="178"/>
      <c r="R176" s="176"/>
      <c r="S176" s="48"/>
      <c r="T176" s="48"/>
      <c r="U176" s="48"/>
      <c r="V176" s="179"/>
    </row>
    <row r="177" spans="2:22" x14ac:dyDescent="0.25">
      <c r="B177" s="174"/>
      <c r="C177" s="175"/>
      <c r="D177" s="176"/>
      <c r="E177" s="175"/>
      <c r="F177" s="175"/>
      <c r="G177" s="177"/>
      <c r="H177" s="178"/>
      <c r="I177" s="176"/>
      <c r="J177" s="176"/>
      <c r="K177" s="176"/>
      <c r="L177" s="176"/>
      <c r="M177" s="176"/>
      <c r="N177" s="176"/>
      <c r="O177" s="176"/>
      <c r="P177" s="176"/>
      <c r="Q177" s="178"/>
      <c r="R177" s="176"/>
      <c r="S177" s="99" t="s">
        <v>151</v>
      </c>
      <c r="T177" s="99"/>
      <c r="U177" s="99"/>
      <c r="V177" s="160">
        <f>SUM(Tabla12[Percepciones pagadas en el Periodo de Comisión con Presupuesto de otra fuente*])</f>
        <v>1347393.5000000005</v>
      </c>
    </row>
    <row r="178" spans="2:22" x14ac:dyDescent="0.25">
      <c r="B178" s="180"/>
      <c r="C178" s="181"/>
      <c r="D178" s="182"/>
      <c r="E178" s="181"/>
      <c r="F178" s="181"/>
      <c r="G178" s="183"/>
      <c r="H178" s="184"/>
      <c r="I178" s="182"/>
      <c r="J178" s="182"/>
      <c r="K178" s="182"/>
      <c r="L178" s="182"/>
      <c r="M178" s="182"/>
      <c r="N178" s="182"/>
      <c r="O178" s="182"/>
      <c r="P178" s="182"/>
      <c r="Q178" s="184"/>
      <c r="R178" s="182"/>
      <c r="S178" s="184"/>
      <c r="T178" s="184"/>
      <c r="U178" s="185"/>
      <c r="V178" s="186"/>
    </row>
    <row r="179" spans="2:22" x14ac:dyDescent="0.25">
      <c r="B179" s="54" t="s">
        <v>347</v>
      </c>
      <c r="C179" s="55"/>
      <c r="D179" s="55"/>
      <c r="E179" s="55"/>
      <c r="F179" s="175"/>
      <c r="G179" s="177"/>
      <c r="H179" s="178"/>
      <c r="I179" s="176"/>
      <c r="J179" s="176"/>
      <c r="K179" s="176"/>
      <c r="L179" s="176"/>
      <c r="M179" s="176"/>
      <c r="N179" s="176"/>
      <c r="O179" s="176"/>
      <c r="P179" s="176"/>
      <c r="Q179" s="178"/>
      <c r="R179" s="176"/>
      <c r="S179" s="178"/>
      <c r="T179" s="178"/>
      <c r="U179" s="187"/>
      <c r="V179" s="188"/>
    </row>
    <row r="180" spans="2:22" x14ac:dyDescent="0.25">
      <c r="B180" s="54" t="s">
        <v>152</v>
      </c>
      <c r="C180" s="189"/>
      <c r="D180" s="189"/>
      <c r="E180" s="189"/>
      <c r="F180" s="142"/>
      <c r="G180" s="142"/>
      <c r="H180" s="189"/>
      <c r="I180" s="189"/>
      <c r="J180" s="189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55"/>
    </row>
    <row r="181" spans="2:22" x14ac:dyDescent="0.25"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</row>
    <row r="182" spans="2:22" x14ac:dyDescent="0.25">
      <c r="B182" s="11"/>
      <c r="C182" s="12"/>
      <c r="D182" s="12"/>
      <c r="E182" s="13"/>
    </row>
    <row r="183" spans="2:22" x14ac:dyDescent="0.25">
      <c r="B183" s="438" t="str">
        <f>'Caratula Resumen'!B46:E46</f>
        <v>Héctor Alejandro González López</v>
      </c>
      <c r="C183" s="439"/>
      <c r="D183" s="439"/>
      <c r="E183" s="440"/>
    </row>
    <row r="184" spans="2:22" x14ac:dyDescent="0.25">
      <c r="B184" s="441" t="s">
        <v>42</v>
      </c>
      <c r="C184" s="442"/>
      <c r="D184" s="442"/>
      <c r="E184" s="443"/>
    </row>
    <row r="185" spans="2:22" x14ac:dyDescent="0.25">
      <c r="B185" s="14"/>
      <c r="C185" s="365"/>
      <c r="D185" s="365"/>
      <c r="E185" s="16"/>
    </row>
    <row r="186" spans="2:22" x14ac:dyDescent="0.25">
      <c r="B186" s="438" t="str">
        <f>'Caratula Resumen'!B49:E49</f>
        <v>Unidad de Enlace PEF / CONAC</v>
      </c>
      <c r="C186" s="439"/>
      <c r="D186" s="439"/>
      <c r="E186" s="440"/>
    </row>
    <row r="187" spans="2:22" x14ac:dyDescent="0.25">
      <c r="B187" s="441" t="s">
        <v>43</v>
      </c>
      <c r="C187" s="442"/>
      <c r="D187" s="442"/>
      <c r="E187" s="443"/>
    </row>
    <row r="188" spans="2:22" x14ac:dyDescent="0.25">
      <c r="B188" s="14"/>
      <c r="C188" s="365"/>
      <c r="D188" s="365"/>
      <c r="E188" s="16"/>
    </row>
    <row r="189" spans="2:22" x14ac:dyDescent="0.25">
      <c r="B189" s="438"/>
      <c r="C189" s="439"/>
      <c r="D189" s="439"/>
      <c r="E189" s="440"/>
    </row>
    <row r="190" spans="2:22" x14ac:dyDescent="0.25">
      <c r="B190" s="441" t="s">
        <v>44</v>
      </c>
      <c r="C190" s="442"/>
      <c r="D190" s="442"/>
      <c r="E190" s="443"/>
    </row>
    <row r="191" spans="2:22" x14ac:dyDescent="0.25">
      <c r="B191" s="14"/>
      <c r="C191" s="365"/>
      <c r="D191" s="365"/>
      <c r="E191" s="16"/>
    </row>
    <row r="192" spans="2:22" x14ac:dyDescent="0.25">
      <c r="B192" s="444">
        <f>'Caratula Resumen'!B55:E55</f>
        <v>44111</v>
      </c>
      <c r="C192" s="460"/>
      <c r="D192" s="460"/>
      <c r="E192" s="461"/>
    </row>
    <row r="193" spans="2:5" x14ac:dyDescent="0.25">
      <c r="B193" s="441" t="s">
        <v>45</v>
      </c>
      <c r="C193" s="442"/>
      <c r="D193" s="442"/>
      <c r="E193" s="443"/>
    </row>
    <row r="194" spans="2:5" x14ac:dyDescent="0.25">
      <c r="B194" s="435"/>
      <c r="C194" s="436"/>
      <c r="D194" s="436"/>
      <c r="E194" s="437"/>
    </row>
  </sheetData>
  <mergeCells count="24">
    <mergeCell ref="B190:E190"/>
    <mergeCell ref="B192:E192"/>
    <mergeCell ref="B193:E193"/>
    <mergeCell ref="B194:E194"/>
    <mergeCell ref="B183:E183"/>
    <mergeCell ref="B184:E184"/>
    <mergeCell ref="B186:E186"/>
    <mergeCell ref="B187:E187"/>
    <mergeCell ref="B189:E189"/>
    <mergeCell ref="S175:T175"/>
    <mergeCell ref="J11:P11"/>
    <mergeCell ref="Q11:Q12"/>
    <mergeCell ref="R11:R12"/>
    <mergeCell ref="S11:T11"/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</mergeCells>
  <dataValidations disablePrompts="1" count="1">
    <dataValidation allowBlank="1" showInputMessage="1" showErrorMessage="1" sqref="T8 B8" xr:uid="{00000000-0002-0000-0500-000000000000}"/>
  </dataValidations>
  <pageMargins left="0.23622047244094491" right="0.62992125984251968" top="0.74803149606299213" bottom="0.37" header="0.31496062992125984" footer="0.31496062992125984"/>
  <pageSetup paperSize="9" scale="46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T37"/>
  <sheetViews>
    <sheetView showGridLines="0" topLeftCell="A26" zoomScaleNormal="100" workbookViewId="0">
      <selection activeCell="B32" sqref="B32:D32"/>
    </sheetView>
  </sheetViews>
  <sheetFormatPr baseColWidth="10" defaultColWidth="11" defaultRowHeight="15" x14ac:dyDescent="0.25"/>
  <cols>
    <col min="1" max="1" width="2.42578125" style="36" customWidth="1"/>
    <col min="2" max="2" width="16.5703125" style="36" customWidth="1"/>
    <col min="3" max="3" width="17.42578125" style="36" customWidth="1"/>
    <col min="4" max="4" width="21.5703125" style="36" customWidth="1"/>
    <col min="5" max="5" width="48.5703125" style="36" customWidth="1"/>
    <col min="6" max="6" width="17" style="36" bestFit="1" customWidth="1"/>
    <col min="7" max="7" width="12.140625" style="36" bestFit="1" customWidth="1"/>
    <col min="8" max="8" width="8.28515625" style="36" customWidth="1"/>
    <col min="9" max="9" width="9.140625" style="36" customWidth="1"/>
    <col min="10" max="10" width="8.5703125" style="36" customWidth="1"/>
    <col min="11" max="11" width="11.42578125" style="36" customWidth="1"/>
    <col min="12" max="12" width="9.7109375" style="36" customWidth="1"/>
    <col min="13" max="13" width="13" style="36" customWidth="1"/>
    <col min="14" max="14" width="10.85546875" style="36" customWidth="1"/>
    <col min="15" max="15" width="10.5703125" style="36" customWidth="1"/>
    <col min="16" max="16" width="10" style="36" customWidth="1"/>
    <col min="17" max="17" width="11.140625" style="36" customWidth="1"/>
    <col min="18" max="18" width="10.5703125" style="36" customWidth="1"/>
    <col min="19" max="19" width="12.85546875" style="36" customWidth="1"/>
    <col min="20" max="16384" width="11" style="36"/>
  </cols>
  <sheetData>
    <row r="1" spans="1:20" ht="15" customHeight="1" x14ac:dyDescent="0.5">
      <c r="B1" s="164"/>
      <c r="C1" s="165"/>
      <c r="D1" s="165"/>
      <c r="E1" s="165"/>
      <c r="G1" s="165"/>
      <c r="H1" s="165"/>
      <c r="I1" s="165"/>
      <c r="J1" s="165"/>
      <c r="K1" s="165"/>
      <c r="L1" s="165"/>
      <c r="M1" s="165"/>
      <c r="N1" s="165"/>
      <c r="O1" s="165"/>
      <c r="P1" s="166"/>
      <c r="Q1" s="166"/>
      <c r="R1" s="166"/>
      <c r="S1" s="166"/>
      <c r="T1" s="166"/>
    </row>
    <row r="2" spans="1:20" ht="15" customHeight="1" x14ac:dyDescent="0.5">
      <c r="B2" s="164"/>
      <c r="C2" s="165"/>
      <c r="D2" s="165"/>
      <c r="E2" s="165"/>
      <c r="G2" s="165"/>
      <c r="H2" s="165"/>
      <c r="I2" s="165"/>
      <c r="J2" s="165"/>
      <c r="K2" s="165"/>
      <c r="L2" s="165"/>
      <c r="M2" s="165"/>
      <c r="N2" s="165"/>
      <c r="O2" s="165"/>
      <c r="P2" s="166"/>
      <c r="Q2" s="166"/>
      <c r="R2" s="166"/>
      <c r="S2" s="166"/>
      <c r="T2" s="166"/>
    </row>
    <row r="3" spans="1:20" ht="15" customHeight="1" x14ac:dyDescent="0.5">
      <c r="B3" s="164"/>
      <c r="C3" s="165"/>
      <c r="D3" s="165"/>
      <c r="E3" s="165"/>
      <c r="G3" s="165"/>
      <c r="H3" s="165"/>
      <c r="I3" s="165"/>
      <c r="J3" s="165"/>
      <c r="K3" s="165"/>
      <c r="L3" s="165"/>
      <c r="M3" s="165"/>
      <c r="N3" s="165"/>
      <c r="O3" s="165"/>
      <c r="P3" s="166"/>
      <c r="Q3" s="166"/>
      <c r="R3" s="166"/>
      <c r="S3" s="166"/>
      <c r="T3" s="166"/>
    </row>
    <row r="4" spans="1:20" ht="15" customHeight="1" x14ac:dyDescent="0.5">
      <c r="B4" s="164"/>
      <c r="C4" s="165"/>
      <c r="D4" s="165"/>
      <c r="E4" s="165"/>
      <c r="G4" s="165"/>
      <c r="H4" s="165"/>
      <c r="I4" s="165"/>
      <c r="J4" s="165"/>
      <c r="K4" s="165"/>
      <c r="L4" s="165"/>
      <c r="M4" s="165"/>
      <c r="N4" s="165"/>
      <c r="O4" s="165"/>
      <c r="P4" s="166"/>
      <c r="Q4" s="166"/>
      <c r="R4" s="166"/>
      <c r="S4" s="166"/>
      <c r="T4" s="166"/>
    </row>
    <row r="5" spans="1:20" ht="15" customHeight="1" x14ac:dyDescent="0.5">
      <c r="B5" s="164"/>
      <c r="C5" s="165"/>
      <c r="D5" s="165"/>
      <c r="E5" s="165"/>
      <c r="G5" s="165"/>
      <c r="H5" s="165"/>
      <c r="I5" s="165"/>
      <c r="J5" s="165"/>
      <c r="K5" s="165"/>
      <c r="L5" s="165"/>
      <c r="M5" s="165"/>
      <c r="N5" s="165"/>
      <c r="O5" s="165"/>
      <c r="P5" s="166"/>
      <c r="Q5" s="166"/>
      <c r="R5" s="166"/>
      <c r="S5" s="166"/>
      <c r="T5" s="166"/>
    </row>
    <row r="6" spans="1:20" ht="15" customHeight="1" x14ac:dyDescent="0.5">
      <c r="B6" s="164"/>
      <c r="C6" s="165"/>
      <c r="D6" s="165"/>
      <c r="E6" s="165"/>
      <c r="G6" s="165"/>
      <c r="H6" s="165"/>
      <c r="I6" s="165"/>
      <c r="J6" s="165"/>
      <c r="K6" s="165"/>
      <c r="L6" s="165"/>
      <c r="M6" s="165"/>
      <c r="N6" s="165"/>
      <c r="O6" s="165"/>
      <c r="P6" s="166"/>
      <c r="Q6" s="166"/>
      <c r="R6" s="166"/>
      <c r="S6" s="166"/>
      <c r="T6" s="166"/>
    </row>
    <row r="7" spans="1:20" s="65" customFormat="1" ht="18.75" x14ac:dyDescent="0.3">
      <c r="B7" s="62" t="s">
        <v>153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4"/>
    </row>
    <row r="8" spans="1:20" s="65" customFormat="1" ht="18.75" x14ac:dyDescent="0.3">
      <c r="B8" s="462" t="s">
        <v>280</v>
      </c>
      <c r="C8" s="463"/>
      <c r="D8" s="463"/>
      <c r="E8" s="463"/>
      <c r="F8" s="463"/>
      <c r="G8" s="463"/>
      <c r="H8" s="463"/>
      <c r="I8" s="463"/>
      <c r="J8" s="463"/>
      <c r="K8" s="66"/>
      <c r="L8" s="66"/>
      <c r="M8" s="66"/>
      <c r="N8" s="66"/>
      <c r="O8" s="66"/>
      <c r="P8" s="66"/>
      <c r="Q8" s="372" t="s">
        <v>1208</v>
      </c>
      <c r="R8" s="372"/>
      <c r="S8" s="377"/>
    </row>
    <row r="9" spans="1:20" x14ac:dyDescent="0.25">
      <c r="B9" s="68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149"/>
    </row>
    <row r="10" spans="1:20" ht="21" x14ac:dyDescent="0.35">
      <c r="B10" s="151"/>
      <c r="C10" s="150"/>
      <c r="D10" s="150"/>
      <c r="E10" s="150"/>
      <c r="F10" s="150"/>
      <c r="G10" s="151"/>
    </row>
    <row r="11" spans="1:20" x14ac:dyDescent="0.25">
      <c r="A11" s="493"/>
      <c r="B11" s="456" t="s">
        <v>47</v>
      </c>
      <c r="C11" s="484" t="s">
        <v>95</v>
      </c>
      <c r="D11" s="484" t="s">
        <v>49</v>
      </c>
      <c r="E11" s="484" t="s">
        <v>50</v>
      </c>
      <c r="F11" s="464" t="s">
        <v>154</v>
      </c>
      <c r="G11" s="465" t="s">
        <v>52</v>
      </c>
      <c r="H11" s="465"/>
      <c r="I11" s="465"/>
      <c r="J11" s="465"/>
      <c r="K11" s="465"/>
      <c r="L11" s="465"/>
      <c r="M11" s="465"/>
      <c r="N11" s="464" t="s">
        <v>155</v>
      </c>
      <c r="O11" s="464" t="s">
        <v>156</v>
      </c>
      <c r="P11" s="464" t="s">
        <v>157</v>
      </c>
      <c r="Q11" s="464" t="s">
        <v>158</v>
      </c>
      <c r="R11" s="464" t="s">
        <v>159</v>
      </c>
      <c r="S11" s="464" t="s">
        <v>160</v>
      </c>
    </row>
    <row r="12" spans="1:20" ht="38.25" x14ac:dyDescent="0.25">
      <c r="A12" s="493"/>
      <c r="B12" s="456"/>
      <c r="C12" s="485"/>
      <c r="D12" s="485"/>
      <c r="E12" s="485"/>
      <c r="F12" s="465"/>
      <c r="G12" s="33" t="s">
        <v>63</v>
      </c>
      <c r="H12" s="33" t="s">
        <v>64</v>
      </c>
      <c r="I12" s="33" t="s">
        <v>65</v>
      </c>
      <c r="J12" s="33" t="s">
        <v>66</v>
      </c>
      <c r="K12" s="33" t="s">
        <v>67</v>
      </c>
      <c r="L12" s="34" t="s">
        <v>68</v>
      </c>
      <c r="M12" s="33" t="s">
        <v>69</v>
      </c>
      <c r="N12" s="464"/>
      <c r="O12" s="465"/>
      <c r="P12" s="465"/>
      <c r="Q12" s="465"/>
      <c r="R12" s="464"/>
      <c r="S12" s="464"/>
    </row>
    <row r="13" spans="1:20" ht="25.5" hidden="1" x14ac:dyDescent="0.25">
      <c r="B13" s="80" t="s">
        <v>138</v>
      </c>
      <c r="C13" s="80" t="s">
        <v>319</v>
      </c>
      <c r="D13" s="80" t="s">
        <v>320</v>
      </c>
      <c r="E13" s="80" t="s">
        <v>321</v>
      </c>
      <c r="F13" s="80" t="s">
        <v>322</v>
      </c>
      <c r="G13" s="74" t="s">
        <v>323</v>
      </c>
      <c r="H13" s="74" t="s">
        <v>324</v>
      </c>
      <c r="I13" s="74" t="s">
        <v>325</v>
      </c>
      <c r="J13" s="74" t="s">
        <v>326</v>
      </c>
      <c r="K13" s="74" t="s">
        <v>327</v>
      </c>
      <c r="L13" s="74" t="s">
        <v>328</v>
      </c>
      <c r="M13" s="74" t="s">
        <v>329</v>
      </c>
      <c r="N13" s="80" t="s">
        <v>330</v>
      </c>
      <c r="O13" s="80" t="s">
        <v>331</v>
      </c>
      <c r="P13" s="80" t="s">
        <v>332</v>
      </c>
      <c r="Q13" s="80" t="s">
        <v>333</v>
      </c>
      <c r="R13" s="80" t="s">
        <v>334</v>
      </c>
      <c r="S13" s="80" t="s">
        <v>335</v>
      </c>
    </row>
    <row r="14" spans="1:20" x14ac:dyDescent="0.25">
      <c r="B14" t="s">
        <v>350</v>
      </c>
      <c r="C14" t="s">
        <v>449</v>
      </c>
      <c r="D14" t="s">
        <v>706</v>
      </c>
      <c r="E14" t="s">
        <v>707</v>
      </c>
      <c r="F14" t="s">
        <v>832</v>
      </c>
      <c r="G14" t="s">
        <v>837</v>
      </c>
      <c r="H14" t="s">
        <v>838</v>
      </c>
      <c r="I14" t="s">
        <v>839</v>
      </c>
      <c r="J14" t="s">
        <v>840</v>
      </c>
      <c r="K14" t="s">
        <v>898</v>
      </c>
      <c r="L14" t="s">
        <v>1032</v>
      </c>
      <c r="M14" t="s">
        <v>965</v>
      </c>
      <c r="N14" t="s">
        <v>832</v>
      </c>
      <c r="O14" t="s">
        <v>1033</v>
      </c>
      <c r="P14" t="s">
        <v>1034</v>
      </c>
      <c r="Q14" t="s">
        <v>832</v>
      </c>
      <c r="R14" t="s">
        <v>1035</v>
      </c>
      <c r="S14" t="s">
        <v>1036</v>
      </c>
    </row>
    <row r="15" spans="1:20" x14ac:dyDescent="0.25">
      <c r="B15" t="s">
        <v>350</v>
      </c>
      <c r="C15" t="s">
        <v>508</v>
      </c>
      <c r="D15" t="s">
        <v>824</v>
      </c>
      <c r="E15" t="s">
        <v>825</v>
      </c>
      <c r="F15" t="s">
        <v>832</v>
      </c>
      <c r="G15" t="s">
        <v>837</v>
      </c>
      <c r="H15" t="s">
        <v>838</v>
      </c>
      <c r="I15" t="s">
        <v>839</v>
      </c>
      <c r="J15" t="s">
        <v>840</v>
      </c>
      <c r="K15" t="s">
        <v>1030</v>
      </c>
      <c r="L15" t="s">
        <v>1032</v>
      </c>
      <c r="M15" t="s">
        <v>1031</v>
      </c>
      <c r="N15" t="s">
        <v>984</v>
      </c>
      <c r="O15" t="s">
        <v>1033</v>
      </c>
      <c r="P15" t="s">
        <v>1034</v>
      </c>
      <c r="Q15" t="s">
        <v>832</v>
      </c>
      <c r="R15" t="s">
        <v>1037</v>
      </c>
      <c r="S15" t="s">
        <v>1036</v>
      </c>
    </row>
    <row r="16" spans="1:20" x14ac:dyDescent="0.25">
      <c r="B16" t="s">
        <v>350</v>
      </c>
      <c r="C16" t="s">
        <v>509</v>
      </c>
      <c r="D16" t="s">
        <v>826</v>
      </c>
      <c r="E16" t="s">
        <v>827</v>
      </c>
      <c r="F16" t="s">
        <v>832</v>
      </c>
      <c r="G16" t="s">
        <v>837</v>
      </c>
      <c r="H16" t="s">
        <v>838</v>
      </c>
      <c r="I16" t="s">
        <v>839</v>
      </c>
      <c r="J16" t="s">
        <v>840</v>
      </c>
      <c r="K16" t="s">
        <v>1030</v>
      </c>
      <c r="L16" t="s">
        <v>1032</v>
      </c>
      <c r="M16" t="s">
        <v>1010</v>
      </c>
      <c r="N16" t="s">
        <v>984</v>
      </c>
      <c r="O16" t="s">
        <v>1033</v>
      </c>
      <c r="P16" t="s">
        <v>1034</v>
      </c>
      <c r="Q16" t="s">
        <v>832</v>
      </c>
      <c r="R16" t="s">
        <v>1037</v>
      </c>
      <c r="S16" t="s">
        <v>1036</v>
      </c>
    </row>
    <row r="17" spans="2:19" x14ac:dyDescent="0.25">
      <c r="B17" t="s">
        <v>350</v>
      </c>
      <c r="C17" t="s">
        <v>1038</v>
      </c>
      <c r="D17" t="s">
        <v>1039</v>
      </c>
      <c r="E17" t="s">
        <v>1040</v>
      </c>
      <c r="F17" t="s">
        <v>832</v>
      </c>
      <c r="G17" t="s">
        <v>837</v>
      </c>
      <c r="H17" t="s">
        <v>838</v>
      </c>
      <c r="I17" t="s">
        <v>839</v>
      </c>
      <c r="J17" t="s">
        <v>840</v>
      </c>
      <c r="K17" t="s">
        <v>857</v>
      </c>
      <c r="L17" t="s">
        <v>1032</v>
      </c>
      <c r="M17" t="s">
        <v>1041</v>
      </c>
      <c r="N17" t="s">
        <v>900</v>
      </c>
      <c r="O17" t="s">
        <v>1042</v>
      </c>
      <c r="P17" t="s">
        <v>1034</v>
      </c>
      <c r="Q17" t="s">
        <v>844</v>
      </c>
      <c r="R17" t="s">
        <v>1043</v>
      </c>
      <c r="S17" t="s">
        <v>1044</v>
      </c>
    </row>
    <row r="18" spans="2:19" x14ac:dyDescent="0.25">
      <c r="B18" t="s">
        <v>350</v>
      </c>
      <c r="C18" t="s">
        <v>490</v>
      </c>
      <c r="D18" t="s">
        <v>788</v>
      </c>
      <c r="E18" t="s">
        <v>789</v>
      </c>
      <c r="F18" t="s">
        <v>832</v>
      </c>
      <c r="G18" t="s">
        <v>837</v>
      </c>
      <c r="H18" t="s">
        <v>838</v>
      </c>
      <c r="I18" t="s">
        <v>839</v>
      </c>
      <c r="J18" t="s">
        <v>840</v>
      </c>
      <c r="K18" t="s">
        <v>898</v>
      </c>
      <c r="L18" t="s">
        <v>1032</v>
      </c>
      <c r="M18" t="s">
        <v>1010</v>
      </c>
      <c r="N18" t="s">
        <v>984</v>
      </c>
      <c r="O18" t="s">
        <v>1033</v>
      </c>
      <c r="P18" t="s">
        <v>1034</v>
      </c>
      <c r="Q18" t="s">
        <v>844</v>
      </c>
      <c r="R18" t="s">
        <v>1045</v>
      </c>
      <c r="S18" t="s">
        <v>1044</v>
      </c>
    </row>
    <row r="19" spans="2:19" x14ac:dyDescent="0.25">
      <c r="B19" s="158" t="s">
        <v>76</v>
      </c>
      <c r="C19" s="169">
        <f>COUNTA(Tabla13[Columna2])</f>
        <v>5</v>
      </c>
      <c r="E19" s="168"/>
      <c r="F19" s="168"/>
      <c r="G19" s="170"/>
      <c r="H19" s="171"/>
      <c r="I19" s="172"/>
      <c r="J19" s="172"/>
      <c r="K19" s="39" t="s">
        <v>77</v>
      </c>
      <c r="L19" s="40"/>
      <c r="M19" s="196">
        <f>C19</f>
        <v>5</v>
      </c>
      <c r="N19" s="171"/>
      <c r="O19" s="172"/>
      <c r="P19" s="125"/>
      <c r="Q19" s="125"/>
      <c r="R19" s="197"/>
      <c r="S19" s="173"/>
    </row>
    <row r="20" spans="2:19" x14ac:dyDescent="0.25">
      <c r="B20" s="174"/>
      <c r="C20" s="175"/>
      <c r="D20" s="176"/>
      <c r="E20" s="175"/>
      <c r="F20" s="175"/>
      <c r="G20" s="177"/>
      <c r="H20" s="178"/>
      <c r="I20" s="176"/>
      <c r="J20" s="176"/>
      <c r="K20" s="176"/>
      <c r="L20" s="176"/>
      <c r="M20" s="176"/>
      <c r="N20" s="178"/>
      <c r="O20" s="176"/>
      <c r="P20" s="48"/>
      <c r="Q20" s="48"/>
      <c r="R20" s="48"/>
      <c r="S20" s="179"/>
    </row>
    <row r="21" spans="2:19" x14ac:dyDescent="0.25">
      <c r="B21" s="174"/>
      <c r="C21" s="175"/>
      <c r="D21" s="176"/>
      <c r="E21" s="175"/>
      <c r="F21" s="175"/>
      <c r="G21" s="177"/>
      <c r="H21" s="178"/>
      <c r="I21" s="176"/>
      <c r="J21" s="176"/>
      <c r="K21" s="176"/>
      <c r="L21" s="176"/>
      <c r="M21" s="176"/>
      <c r="N21" s="178"/>
      <c r="O21" s="176"/>
      <c r="P21" s="99"/>
      <c r="Q21" s="99"/>
      <c r="R21" s="99"/>
      <c r="S21" s="198"/>
    </row>
    <row r="22" spans="2:19" x14ac:dyDescent="0.25">
      <c r="B22" s="180"/>
      <c r="C22" s="181"/>
      <c r="D22" s="182"/>
      <c r="E22" s="199"/>
      <c r="F22" s="181"/>
      <c r="G22" s="183"/>
      <c r="H22" s="184"/>
      <c r="I22" s="182"/>
      <c r="J22" s="182"/>
      <c r="K22" s="182"/>
      <c r="L22" s="182"/>
      <c r="M22" s="182"/>
      <c r="N22" s="184"/>
      <c r="O22" s="182"/>
      <c r="P22" s="184"/>
      <c r="Q22" s="184"/>
      <c r="R22" s="185"/>
      <c r="S22" s="186"/>
    </row>
    <row r="23" spans="2:19" x14ac:dyDescent="0.25">
      <c r="B23" s="54" t="s">
        <v>161</v>
      </c>
      <c r="C23" s="55"/>
      <c r="D23" s="55"/>
      <c r="E23" s="200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</row>
    <row r="24" spans="2:19" x14ac:dyDescent="0.25">
      <c r="B24" s="55"/>
      <c r="C24" s="55"/>
      <c r="D24" s="55"/>
      <c r="E24" s="200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</row>
    <row r="25" spans="2:19" x14ac:dyDescent="0.25">
      <c r="B25" s="11"/>
      <c r="C25" s="12"/>
      <c r="D25" s="13"/>
    </row>
    <row r="26" spans="2:19" x14ac:dyDescent="0.25">
      <c r="B26" s="438" t="str">
        <f>'Caratula Resumen'!B46:E46</f>
        <v>Héctor Alejandro González López</v>
      </c>
      <c r="C26" s="439"/>
      <c r="D26" s="440"/>
    </row>
    <row r="27" spans="2:19" x14ac:dyDescent="0.25">
      <c r="B27" s="441" t="s">
        <v>42</v>
      </c>
      <c r="C27" s="442"/>
      <c r="D27" s="443"/>
    </row>
    <row r="28" spans="2:19" x14ac:dyDescent="0.25">
      <c r="B28" s="14"/>
      <c r="C28" s="365"/>
      <c r="D28" s="16"/>
    </row>
    <row r="29" spans="2:19" x14ac:dyDescent="0.25">
      <c r="B29" s="438" t="str">
        <f>'Caratula Resumen'!B49:E49</f>
        <v>Unidad de Enlace PEF / CONAC</v>
      </c>
      <c r="C29" s="439"/>
      <c r="D29" s="440"/>
    </row>
    <row r="30" spans="2:19" x14ac:dyDescent="0.25">
      <c r="B30" s="441" t="s">
        <v>43</v>
      </c>
      <c r="C30" s="442"/>
      <c r="D30" s="443"/>
    </row>
    <row r="31" spans="2:19" x14ac:dyDescent="0.25">
      <c r="B31" s="14"/>
      <c r="C31" s="365"/>
      <c r="D31" s="16"/>
    </row>
    <row r="32" spans="2:19" x14ac:dyDescent="0.25">
      <c r="B32" s="438"/>
      <c r="C32" s="439"/>
      <c r="D32" s="440"/>
    </row>
    <row r="33" spans="2:4" x14ac:dyDescent="0.25">
      <c r="B33" s="441" t="s">
        <v>44</v>
      </c>
      <c r="C33" s="442"/>
      <c r="D33" s="443"/>
    </row>
    <row r="34" spans="2:4" x14ac:dyDescent="0.25">
      <c r="B34" s="14"/>
      <c r="C34" s="365"/>
      <c r="D34" s="16"/>
    </row>
    <row r="35" spans="2:4" x14ac:dyDescent="0.25">
      <c r="B35" s="444">
        <f>'Caratula Resumen'!B55:E55</f>
        <v>44111</v>
      </c>
      <c r="C35" s="460"/>
      <c r="D35" s="461"/>
    </row>
    <row r="36" spans="2:4" x14ac:dyDescent="0.25">
      <c r="B36" s="441" t="s">
        <v>45</v>
      </c>
      <c r="C36" s="442"/>
      <c r="D36" s="443"/>
    </row>
    <row r="37" spans="2:4" x14ac:dyDescent="0.25">
      <c r="B37" s="386"/>
      <c r="C37" s="387"/>
      <c r="D37" s="388"/>
    </row>
  </sheetData>
  <mergeCells count="22">
    <mergeCell ref="B32:D32"/>
    <mergeCell ref="B33:D33"/>
    <mergeCell ref="B35:D35"/>
    <mergeCell ref="B36:D36"/>
    <mergeCell ref="S11:S12"/>
    <mergeCell ref="P11:P12"/>
    <mergeCell ref="Q11:Q12"/>
    <mergeCell ref="R11:R12"/>
    <mergeCell ref="B26:D26"/>
    <mergeCell ref="B27:D27"/>
    <mergeCell ref="B29:D29"/>
    <mergeCell ref="B30:D30"/>
    <mergeCell ref="B8:J8"/>
    <mergeCell ref="F11:F12"/>
    <mergeCell ref="G11:M11"/>
    <mergeCell ref="N11:N12"/>
    <mergeCell ref="O11:O12"/>
    <mergeCell ref="A11:A12"/>
    <mergeCell ref="B11:B12"/>
    <mergeCell ref="C11:C12"/>
    <mergeCell ref="D11:D12"/>
    <mergeCell ref="E11:E12"/>
  </mergeCells>
  <dataValidations disablePrompts="1" count="1">
    <dataValidation allowBlank="1" showInputMessage="1" showErrorMessage="1" sqref="B8 P8" xr:uid="{00000000-0002-0000-0600-000000000000}"/>
  </dataValidations>
  <pageMargins left="0.23622047244094491" right="0.62992125984251968" top="0.74803149606299213" bottom="0.74803149606299213" header="0.31496062992125984" footer="0.31496062992125984"/>
  <pageSetup paperSize="9" scale="52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HO39"/>
  <sheetViews>
    <sheetView showGridLines="0" topLeftCell="A25" zoomScaleNormal="100" workbookViewId="0">
      <selection activeCell="C33" sqref="C33"/>
    </sheetView>
  </sheetViews>
  <sheetFormatPr baseColWidth="10" defaultColWidth="11.42578125" defaultRowHeight="15" x14ac:dyDescent="0.25"/>
  <cols>
    <col min="1" max="1" width="2.42578125" style="201" customWidth="1"/>
    <col min="2" max="2" width="16.28515625" style="201" customWidth="1"/>
    <col min="3" max="3" width="18" style="201" customWidth="1"/>
    <col min="4" max="4" width="24.42578125" style="201" customWidth="1"/>
    <col min="5" max="5" width="44.28515625" style="201" customWidth="1"/>
    <col min="6" max="6" width="12.140625" style="201" customWidth="1"/>
    <col min="7" max="7" width="25.140625" style="201" customWidth="1"/>
    <col min="8" max="8" width="11.85546875" style="201" customWidth="1"/>
    <col min="9" max="9" width="10.42578125" style="201" customWidth="1"/>
    <col min="10" max="10" width="9.28515625" style="201" customWidth="1"/>
    <col min="11" max="11" width="8" style="201" customWidth="1"/>
    <col min="12" max="12" width="12.7109375" style="201" customWidth="1"/>
    <col min="13" max="13" width="9.7109375" style="201" customWidth="1"/>
    <col min="14" max="14" width="8.85546875" style="201" customWidth="1"/>
    <col min="15" max="16" width="11.7109375" style="201" customWidth="1"/>
    <col min="17" max="17" width="18.7109375" style="201" customWidth="1"/>
    <col min="18" max="18" width="11.42578125" style="360" customWidth="1"/>
    <col min="19" max="226" width="11.42578125" style="201"/>
    <col min="227" max="227" width="3.7109375" style="201" customWidth="1"/>
    <col min="228" max="228" width="16.7109375" style="201" customWidth="1"/>
    <col min="229" max="229" width="17.140625" style="201" customWidth="1"/>
    <col min="230" max="230" width="22.42578125" style="201" bestFit="1" customWidth="1"/>
    <col min="231" max="231" width="38.140625" style="201" bestFit="1" customWidth="1"/>
    <col min="232" max="232" width="13.42578125" style="201" customWidth="1"/>
    <col min="233" max="233" width="14.7109375" style="201" customWidth="1"/>
    <col min="234" max="234" width="12.42578125" style="201" customWidth="1"/>
    <col min="235" max="235" width="10" style="201" customWidth="1"/>
    <col min="236" max="236" width="9.7109375" style="201" customWidth="1"/>
    <col min="237" max="237" width="10.7109375" style="201" customWidth="1"/>
    <col min="238" max="238" width="9.140625" style="201" customWidth="1"/>
    <col min="239" max="239" width="10.140625" style="201" customWidth="1"/>
    <col min="240" max="240" width="9.42578125" style="201" customWidth="1"/>
    <col min="241" max="242" width="13" style="201" customWidth="1"/>
    <col min="243" max="243" width="18.28515625" style="201" customWidth="1"/>
    <col min="244" max="16384" width="11.42578125" style="201"/>
  </cols>
  <sheetData>
    <row r="1" spans="1:223" ht="15" customHeight="1" x14ac:dyDescent="0.25"/>
    <row r="2" spans="1:223" ht="15" customHeight="1" x14ac:dyDescent="0.25"/>
    <row r="3" spans="1:223" ht="15" customHeight="1" x14ac:dyDescent="0.25"/>
    <row r="4" spans="1:223" ht="15" customHeight="1" x14ac:dyDescent="0.25"/>
    <row r="5" spans="1:223" ht="15" customHeight="1" x14ac:dyDescent="0.25"/>
    <row r="6" spans="1:223" ht="15" customHeight="1" x14ac:dyDescent="0.25"/>
    <row r="7" spans="1:223" ht="18.75" x14ac:dyDescent="0.3">
      <c r="B7" s="62" t="s">
        <v>162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</row>
    <row r="8" spans="1:223" ht="18.75" x14ac:dyDescent="0.3">
      <c r="B8" s="462" t="s">
        <v>280</v>
      </c>
      <c r="C8" s="463"/>
      <c r="D8" s="463"/>
      <c r="E8" s="463"/>
      <c r="F8" s="463"/>
      <c r="G8" s="463"/>
      <c r="H8" s="463"/>
      <c r="I8" s="463"/>
      <c r="J8" s="463"/>
      <c r="K8" s="66"/>
      <c r="L8" s="66"/>
      <c r="M8" s="66"/>
      <c r="N8" s="66"/>
      <c r="O8" s="67"/>
      <c r="P8" s="369" t="s">
        <v>1208</v>
      </c>
      <c r="Q8" s="372"/>
      <c r="R8" s="361"/>
    </row>
    <row r="9" spans="1:223" x14ac:dyDescent="0.25">
      <c r="B9" s="68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358"/>
    </row>
    <row r="10" spans="1:223" ht="21" x14ac:dyDescent="0.35">
      <c r="B10" s="202"/>
      <c r="C10" s="202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04"/>
      <c r="P10" s="204"/>
    </row>
    <row r="11" spans="1:223" ht="27.75" customHeight="1" x14ac:dyDescent="0.25">
      <c r="A11" s="496"/>
      <c r="B11" s="456" t="s">
        <v>47</v>
      </c>
      <c r="C11" s="490" t="s">
        <v>48</v>
      </c>
      <c r="D11" s="490" t="s">
        <v>49</v>
      </c>
      <c r="E11" s="490" t="s">
        <v>82</v>
      </c>
      <c r="F11" s="484" t="s">
        <v>141</v>
      </c>
      <c r="G11" s="490" t="s">
        <v>163</v>
      </c>
      <c r="H11" s="497" t="s">
        <v>164</v>
      </c>
      <c r="I11" s="498"/>
      <c r="J11" s="498"/>
      <c r="K11" s="498"/>
      <c r="L11" s="498"/>
      <c r="M11" s="498"/>
      <c r="N11" s="499"/>
      <c r="O11" s="500" t="s">
        <v>165</v>
      </c>
      <c r="P11" s="501"/>
      <c r="Q11" s="494" t="s">
        <v>166</v>
      </c>
      <c r="R11" s="362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1"/>
      <c r="BY11" s="121"/>
      <c r="BZ11" s="121"/>
      <c r="CA11" s="121"/>
      <c r="CB11" s="121"/>
      <c r="CC11" s="121"/>
      <c r="CD11" s="121"/>
      <c r="CE11" s="121"/>
      <c r="CF11" s="121"/>
      <c r="CG11" s="121"/>
      <c r="CH11" s="121"/>
      <c r="CI11" s="121"/>
      <c r="CJ11" s="121"/>
      <c r="CK11" s="121"/>
      <c r="CL11" s="121"/>
      <c r="CM11" s="121"/>
      <c r="CN11" s="121"/>
      <c r="CO11" s="121"/>
      <c r="CP11" s="121"/>
      <c r="CQ11" s="121"/>
      <c r="CR11" s="121"/>
      <c r="CS11" s="121"/>
      <c r="CT11" s="121"/>
      <c r="CU11" s="121"/>
      <c r="CV11" s="121"/>
      <c r="CW11" s="121"/>
      <c r="CX11" s="121"/>
      <c r="CY11" s="121"/>
      <c r="CZ11" s="121"/>
      <c r="DA11" s="121"/>
      <c r="DB11" s="121"/>
      <c r="DC11" s="121"/>
      <c r="DD11" s="121"/>
      <c r="DE11" s="121"/>
      <c r="DF11" s="121"/>
      <c r="DG11" s="121"/>
      <c r="DH11" s="121"/>
      <c r="DI11" s="121"/>
      <c r="DJ11" s="121"/>
      <c r="DK11" s="121"/>
      <c r="DL11" s="121"/>
      <c r="DM11" s="121"/>
      <c r="DN11" s="121"/>
      <c r="DO11" s="121"/>
      <c r="DP11" s="121"/>
      <c r="DQ11" s="121"/>
      <c r="DR11" s="121"/>
      <c r="DS11" s="121"/>
      <c r="DT11" s="121"/>
      <c r="DU11" s="121"/>
      <c r="DV11" s="121"/>
      <c r="DW11" s="121"/>
      <c r="DX11" s="121"/>
      <c r="DY11" s="121"/>
      <c r="DZ11" s="121"/>
      <c r="EA11" s="121"/>
      <c r="EB11" s="121"/>
      <c r="EC11" s="121"/>
      <c r="ED11" s="121"/>
      <c r="EE11" s="121"/>
      <c r="EF11" s="121"/>
      <c r="EG11" s="121"/>
      <c r="EH11" s="121"/>
      <c r="EI11" s="121"/>
      <c r="EJ11" s="121"/>
      <c r="EK11" s="121"/>
      <c r="EL11" s="121"/>
      <c r="EM11" s="121"/>
      <c r="EN11" s="121"/>
      <c r="EO11" s="121"/>
      <c r="EP11" s="121"/>
      <c r="EQ11" s="121"/>
      <c r="ER11" s="121"/>
      <c r="ES11" s="121"/>
      <c r="ET11" s="121"/>
      <c r="EU11" s="121"/>
      <c r="EV11" s="121"/>
      <c r="EW11" s="121"/>
      <c r="EX11" s="121"/>
      <c r="EY11" s="121"/>
      <c r="EZ11" s="121"/>
      <c r="FA11" s="121"/>
      <c r="FB11" s="121"/>
      <c r="FC11" s="121"/>
      <c r="FD11" s="121"/>
      <c r="FE11" s="121"/>
      <c r="FF11" s="121"/>
      <c r="FG11" s="121"/>
      <c r="FH11" s="121"/>
      <c r="FI11" s="121"/>
      <c r="FJ11" s="121"/>
      <c r="FK11" s="121"/>
      <c r="FL11" s="121"/>
      <c r="FM11" s="121"/>
      <c r="FN11" s="121"/>
      <c r="FO11" s="121"/>
      <c r="FP11" s="121"/>
      <c r="FQ11" s="121"/>
      <c r="FR11" s="121"/>
      <c r="FS11" s="121"/>
      <c r="FT11" s="121"/>
      <c r="FU11" s="121"/>
      <c r="FV11" s="121"/>
      <c r="FW11" s="121"/>
      <c r="FX11" s="121"/>
      <c r="FY11" s="121"/>
      <c r="FZ11" s="121"/>
      <c r="GA11" s="121"/>
      <c r="GB11" s="121"/>
      <c r="GC11" s="121"/>
      <c r="GD11" s="121"/>
      <c r="GE11" s="121"/>
      <c r="GF11" s="121"/>
      <c r="GG11" s="121"/>
      <c r="GH11" s="121"/>
      <c r="GI11" s="121"/>
      <c r="GJ11" s="121"/>
      <c r="GK11" s="121"/>
      <c r="GL11" s="121"/>
      <c r="GM11" s="121"/>
      <c r="GN11" s="121"/>
      <c r="GO11" s="121"/>
      <c r="GP11" s="121"/>
      <c r="GQ11" s="121"/>
      <c r="GR11" s="121"/>
      <c r="GS11" s="121"/>
      <c r="GT11" s="121"/>
      <c r="GU11" s="121"/>
      <c r="GV11" s="121"/>
      <c r="GW11" s="121"/>
      <c r="GX11" s="121"/>
      <c r="GY11" s="121"/>
      <c r="GZ11" s="121"/>
      <c r="HA11" s="121"/>
      <c r="HB11" s="121"/>
      <c r="HC11" s="121"/>
      <c r="HD11" s="121"/>
      <c r="HE11" s="121"/>
      <c r="HF11" s="121"/>
      <c r="HG11" s="121"/>
      <c r="HH11" s="121"/>
      <c r="HI11" s="121"/>
      <c r="HJ11" s="121"/>
      <c r="HK11" s="121"/>
      <c r="HL11" s="121"/>
      <c r="HM11" s="121"/>
      <c r="HN11" s="121"/>
      <c r="HO11" s="121"/>
    </row>
    <row r="12" spans="1:223" ht="38.25" x14ac:dyDescent="0.25">
      <c r="A12" s="496"/>
      <c r="B12" s="456"/>
      <c r="C12" s="491"/>
      <c r="D12" s="491"/>
      <c r="E12" s="491"/>
      <c r="F12" s="485"/>
      <c r="G12" s="491"/>
      <c r="H12" s="33" t="s">
        <v>63</v>
      </c>
      <c r="I12" s="33" t="s">
        <v>64</v>
      </c>
      <c r="J12" s="33" t="s">
        <v>65</v>
      </c>
      <c r="K12" s="33" t="s">
        <v>66</v>
      </c>
      <c r="L12" s="33" t="s">
        <v>67</v>
      </c>
      <c r="M12" s="34" t="s">
        <v>68</v>
      </c>
      <c r="N12" s="33" t="s">
        <v>69</v>
      </c>
      <c r="O12" s="76" t="s">
        <v>70</v>
      </c>
      <c r="P12" s="76" t="s">
        <v>71</v>
      </c>
      <c r="Q12" s="495"/>
      <c r="R12" s="362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T12" s="121"/>
      <c r="AU12" s="121"/>
      <c r="AV12" s="121"/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  <c r="BM12" s="121"/>
      <c r="BN12" s="121"/>
      <c r="BO12" s="121"/>
      <c r="BP12" s="121"/>
      <c r="BQ12" s="121"/>
      <c r="BR12" s="121"/>
      <c r="BS12" s="121"/>
      <c r="BT12" s="121"/>
      <c r="BU12" s="121"/>
      <c r="BV12" s="121"/>
      <c r="BW12" s="121"/>
      <c r="BX12" s="121"/>
      <c r="BY12" s="121"/>
      <c r="BZ12" s="121"/>
      <c r="CA12" s="121"/>
      <c r="CB12" s="121"/>
      <c r="CC12" s="121"/>
      <c r="CD12" s="121"/>
      <c r="CE12" s="121"/>
      <c r="CF12" s="121"/>
      <c r="CG12" s="121"/>
      <c r="CH12" s="121"/>
      <c r="CI12" s="121"/>
      <c r="CJ12" s="121"/>
      <c r="CK12" s="121"/>
      <c r="CL12" s="121"/>
      <c r="CM12" s="121"/>
      <c r="CN12" s="121"/>
      <c r="CO12" s="121"/>
      <c r="CP12" s="121"/>
      <c r="CQ12" s="121"/>
      <c r="CR12" s="121"/>
      <c r="CS12" s="121"/>
      <c r="CT12" s="121"/>
      <c r="CU12" s="121"/>
      <c r="CV12" s="121"/>
      <c r="CW12" s="121"/>
      <c r="CX12" s="121"/>
      <c r="CY12" s="121"/>
      <c r="CZ12" s="121"/>
      <c r="DA12" s="121"/>
      <c r="DB12" s="121"/>
      <c r="DC12" s="121"/>
      <c r="DD12" s="121"/>
      <c r="DE12" s="121"/>
      <c r="DF12" s="121"/>
      <c r="DG12" s="121"/>
      <c r="DH12" s="121"/>
      <c r="DI12" s="121"/>
      <c r="DJ12" s="121"/>
      <c r="DK12" s="121"/>
      <c r="DL12" s="121"/>
      <c r="DM12" s="121"/>
      <c r="DN12" s="121"/>
      <c r="DO12" s="121"/>
      <c r="DP12" s="121"/>
      <c r="DQ12" s="121"/>
      <c r="DR12" s="121"/>
      <c r="DS12" s="121"/>
      <c r="DT12" s="121"/>
      <c r="DU12" s="121"/>
      <c r="DV12" s="121"/>
      <c r="DW12" s="121"/>
      <c r="DX12" s="121"/>
      <c r="DY12" s="121"/>
      <c r="DZ12" s="121"/>
      <c r="EA12" s="121"/>
      <c r="EB12" s="121"/>
      <c r="EC12" s="121"/>
      <c r="ED12" s="121"/>
      <c r="EE12" s="121"/>
      <c r="EF12" s="121"/>
      <c r="EG12" s="121"/>
      <c r="EH12" s="121"/>
      <c r="EI12" s="121"/>
      <c r="EJ12" s="121"/>
      <c r="EK12" s="121"/>
      <c r="EL12" s="121"/>
      <c r="EM12" s="121"/>
      <c r="EN12" s="121"/>
      <c r="EO12" s="121"/>
      <c r="EP12" s="121"/>
      <c r="EQ12" s="121"/>
      <c r="ER12" s="121"/>
      <c r="ES12" s="121"/>
      <c r="ET12" s="121"/>
      <c r="EU12" s="121"/>
      <c r="EV12" s="121"/>
      <c r="EW12" s="121"/>
      <c r="EX12" s="121"/>
      <c r="EY12" s="121"/>
      <c r="EZ12" s="121"/>
      <c r="FA12" s="121"/>
      <c r="FB12" s="121"/>
      <c r="FC12" s="121"/>
      <c r="FD12" s="121"/>
      <c r="FE12" s="121"/>
      <c r="FF12" s="121"/>
      <c r="FG12" s="121"/>
      <c r="FH12" s="121"/>
      <c r="FI12" s="121"/>
      <c r="FJ12" s="121"/>
      <c r="FK12" s="121"/>
      <c r="FL12" s="121"/>
      <c r="FM12" s="121"/>
      <c r="FN12" s="121"/>
      <c r="FO12" s="121"/>
      <c r="FP12" s="121"/>
      <c r="FQ12" s="121"/>
      <c r="FR12" s="121"/>
      <c r="FS12" s="121"/>
      <c r="FT12" s="121"/>
      <c r="FU12" s="121"/>
      <c r="FV12" s="121"/>
      <c r="FW12" s="121"/>
      <c r="FX12" s="121"/>
      <c r="FY12" s="121"/>
      <c r="FZ12" s="121"/>
      <c r="GA12" s="121"/>
      <c r="GB12" s="121"/>
      <c r="GC12" s="121"/>
      <c r="GD12" s="121"/>
      <c r="GE12" s="121"/>
      <c r="GF12" s="121"/>
      <c r="GG12" s="121"/>
      <c r="GH12" s="121"/>
      <c r="GI12" s="121"/>
      <c r="GJ12" s="121"/>
      <c r="GK12" s="121"/>
      <c r="GL12" s="121"/>
      <c r="GM12" s="121"/>
      <c r="GN12" s="121"/>
      <c r="GO12" s="121"/>
      <c r="GP12" s="121"/>
      <c r="GQ12" s="121"/>
      <c r="GR12" s="121"/>
      <c r="GS12" s="121"/>
      <c r="GT12" s="121"/>
      <c r="GU12" s="121"/>
      <c r="GV12" s="121"/>
      <c r="GW12" s="121"/>
      <c r="GX12" s="121"/>
      <c r="GY12" s="121"/>
      <c r="GZ12" s="121"/>
      <c r="HA12" s="121"/>
      <c r="HB12" s="121"/>
      <c r="HC12" s="121"/>
      <c r="HD12" s="121"/>
      <c r="HE12" s="121"/>
      <c r="HF12" s="121"/>
      <c r="HG12" s="121"/>
      <c r="HH12" s="121"/>
      <c r="HI12" s="121"/>
      <c r="HJ12" s="121"/>
      <c r="HK12" s="121"/>
      <c r="HL12" s="121"/>
      <c r="HM12" s="121"/>
      <c r="HN12" s="121"/>
      <c r="HO12" s="121"/>
    </row>
    <row r="13" spans="1:223" x14ac:dyDescent="0.25">
      <c r="B13" s="121"/>
      <c r="C13" s="205"/>
      <c r="D13" s="205"/>
      <c r="E13" s="205"/>
      <c r="F13" s="205"/>
      <c r="G13" s="205"/>
      <c r="H13" s="205"/>
      <c r="I13" s="205"/>
      <c r="J13" s="205"/>
      <c r="K13" s="205"/>
      <c r="L13" s="205"/>
      <c r="M13" s="205"/>
      <c r="N13" s="205"/>
      <c r="O13" s="206"/>
      <c r="P13" s="207"/>
    </row>
    <row r="14" spans="1:223" ht="38.25" hidden="1" x14ac:dyDescent="0.25">
      <c r="B14" s="208" t="s">
        <v>47</v>
      </c>
      <c r="C14" s="208" t="s">
        <v>48</v>
      </c>
      <c r="D14" s="208" t="s">
        <v>49</v>
      </c>
      <c r="E14" s="208" t="s">
        <v>82</v>
      </c>
      <c r="F14" s="208" t="s">
        <v>167</v>
      </c>
      <c r="G14" s="208" t="s">
        <v>163</v>
      </c>
      <c r="H14" s="76" t="s">
        <v>63</v>
      </c>
      <c r="I14" s="76" t="s">
        <v>64</v>
      </c>
      <c r="J14" s="76" t="s">
        <v>65</v>
      </c>
      <c r="K14" s="76" t="s">
        <v>66</v>
      </c>
      <c r="L14" s="76" t="s">
        <v>67</v>
      </c>
      <c r="M14" s="76" t="s">
        <v>68</v>
      </c>
      <c r="N14" s="76" t="s">
        <v>69</v>
      </c>
      <c r="O14" s="76" t="s">
        <v>168</v>
      </c>
      <c r="P14" s="76" t="s">
        <v>169</v>
      </c>
      <c r="Q14" s="359" t="s">
        <v>166</v>
      </c>
    </row>
    <row r="15" spans="1:223" x14ac:dyDescent="0.25">
      <c r="B15" s="357"/>
      <c r="C15" s="356"/>
      <c r="D15" s="210"/>
      <c r="E15" s="356"/>
      <c r="F15"/>
      <c r="G15" s="210"/>
      <c r="H15" s="212"/>
      <c r="I15" s="194"/>
      <c r="J15" s="212"/>
      <c r="K15" s="212"/>
      <c r="L15" s="212"/>
      <c r="M15" s="213"/>
      <c r="N15" s="212"/>
      <c r="O15" s="212"/>
      <c r="P15" s="212"/>
      <c r="Q15" s="210"/>
    </row>
    <row r="16" spans="1:223" x14ac:dyDescent="0.25">
      <c r="B16" s="209"/>
      <c r="C16" s="210"/>
      <c r="D16" s="210"/>
      <c r="E16" s="211"/>
      <c r="F16" s="210"/>
      <c r="G16" s="210"/>
      <c r="H16" s="212"/>
      <c r="I16" s="194"/>
      <c r="J16" s="212"/>
      <c r="K16" s="212"/>
      <c r="L16" s="212"/>
      <c r="M16" s="213"/>
      <c r="N16" s="212"/>
      <c r="O16" s="212"/>
      <c r="P16" s="212"/>
      <c r="Q16" s="210"/>
    </row>
    <row r="17" spans="2:17" x14ac:dyDescent="0.25">
      <c r="B17" s="209"/>
      <c r="C17" s="210"/>
      <c r="D17" s="210"/>
      <c r="E17" s="211"/>
      <c r="F17" s="210"/>
      <c r="G17" s="210"/>
      <c r="H17" s="212"/>
      <c r="I17" s="194"/>
      <c r="J17" s="212"/>
      <c r="K17" s="212"/>
      <c r="L17" s="212"/>
      <c r="M17" s="212"/>
      <c r="N17" s="212"/>
      <c r="O17" s="212"/>
      <c r="P17" s="212"/>
      <c r="Q17" s="210"/>
    </row>
    <row r="18" spans="2:17" x14ac:dyDescent="0.25">
      <c r="B18" s="37" t="s">
        <v>76</v>
      </c>
      <c r="C18" s="41">
        <v>0</v>
      </c>
      <c r="D18" s="39"/>
      <c r="E18" s="39"/>
      <c r="F18" s="39"/>
      <c r="G18" s="39"/>
      <c r="H18" s="39"/>
      <c r="I18" s="40"/>
      <c r="J18" s="39"/>
      <c r="L18" s="39" t="s">
        <v>77</v>
      </c>
      <c r="M18" s="40"/>
      <c r="N18" s="41">
        <v>0</v>
      </c>
      <c r="O18" s="99"/>
      <c r="P18" s="197"/>
      <c r="Q18" s="43"/>
    </row>
    <row r="19" spans="2:17" x14ac:dyDescent="0.25">
      <c r="B19" s="45"/>
      <c r="C19" s="46"/>
      <c r="D19" s="46"/>
      <c r="E19" s="46"/>
      <c r="F19" s="46"/>
      <c r="G19" s="46"/>
      <c r="H19" s="46"/>
      <c r="I19" s="46"/>
      <c r="J19" s="46"/>
      <c r="K19" s="47"/>
      <c r="L19" s="48"/>
      <c r="M19" s="48"/>
      <c r="N19" s="48"/>
      <c r="O19" s="48"/>
      <c r="P19" s="48"/>
      <c r="Q19" s="48"/>
    </row>
    <row r="20" spans="2:17" x14ac:dyDescent="0.25">
      <c r="B20" s="45"/>
      <c r="C20" s="46"/>
      <c r="D20" s="46"/>
      <c r="E20" s="46"/>
      <c r="F20" s="46"/>
      <c r="G20" s="46"/>
      <c r="H20" s="46"/>
      <c r="I20" s="46"/>
      <c r="J20" s="46"/>
      <c r="K20" s="47"/>
      <c r="L20" s="48"/>
      <c r="M20" s="48"/>
      <c r="N20" s="459"/>
      <c r="O20" s="459"/>
      <c r="P20" s="48"/>
      <c r="Q20" s="197"/>
    </row>
    <row r="21" spans="2:17" x14ac:dyDescent="0.25">
      <c r="B21" s="50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</row>
    <row r="22" spans="2:17" x14ac:dyDescent="0.25">
      <c r="B22" s="54" t="s">
        <v>161</v>
      </c>
      <c r="C22" s="56"/>
      <c r="D22" s="56"/>
      <c r="E22" s="162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</row>
    <row r="23" spans="2:17" x14ac:dyDescent="0.25">
      <c r="B23" s="214" t="s">
        <v>170</v>
      </c>
      <c r="C23" s="214"/>
      <c r="D23" s="214"/>
      <c r="E23" s="214"/>
      <c r="F23" s="215"/>
      <c r="G23" s="215"/>
      <c r="H23" s="215"/>
      <c r="I23" s="215"/>
      <c r="J23" s="215"/>
    </row>
    <row r="24" spans="2:17" x14ac:dyDescent="0.25">
      <c r="B24" s="214" t="s">
        <v>348</v>
      </c>
      <c r="C24" s="214"/>
      <c r="D24" s="214"/>
      <c r="E24" s="214"/>
      <c r="F24" s="215"/>
      <c r="G24" s="215"/>
      <c r="H24" s="215"/>
      <c r="I24" s="215"/>
      <c r="J24" s="215"/>
    </row>
    <row r="25" spans="2:17" x14ac:dyDescent="0.25">
      <c r="B25" s="214" t="s">
        <v>349</v>
      </c>
      <c r="C25" s="214"/>
      <c r="D25" s="214"/>
      <c r="E25" s="214"/>
      <c r="F25" s="215"/>
      <c r="G25" s="215"/>
      <c r="H25" s="215"/>
      <c r="I25" s="215"/>
      <c r="J25" s="215"/>
    </row>
    <row r="26" spans="2:17" x14ac:dyDescent="0.25">
      <c r="B26" s="216"/>
      <c r="C26" s="56"/>
      <c r="D26" s="56"/>
    </row>
    <row r="27" spans="2:17" x14ac:dyDescent="0.25">
      <c r="B27" s="11"/>
      <c r="C27" s="12"/>
      <c r="D27" s="13"/>
    </row>
    <row r="28" spans="2:17" x14ac:dyDescent="0.25">
      <c r="B28" s="438" t="str">
        <f>'Caratula Resumen'!B46:E46</f>
        <v>Héctor Alejandro González López</v>
      </c>
      <c r="C28" s="439"/>
      <c r="D28" s="440"/>
    </row>
    <row r="29" spans="2:17" x14ac:dyDescent="0.25">
      <c r="B29" s="441" t="s">
        <v>42</v>
      </c>
      <c r="C29" s="442"/>
      <c r="D29" s="443"/>
    </row>
    <row r="30" spans="2:17" x14ac:dyDescent="0.25">
      <c r="B30" s="14"/>
      <c r="C30" s="365"/>
      <c r="D30" s="16"/>
    </row>
    <row r="31" spans="2:17" x14ac:dyDescent="0.25">
      <c r="B31" s="438" t="str">
        <f>'Caratula Resumen'!B49:E49</f>
        <v>Unidad de Enlace PEF / CONAC</v>
      </c>
      <c r="C31" s="439"/>
      <c r="D31" s="440"/>
    </row>
    <row r="32" spans="2:17" x14ac:dyDescent="0.25">
      <c r="B32" s="441" t="s">
        <v>43</v>
      </c>
      <c r="C32" s="442"/>
      <c r="D32" s="443"/>
    </row>
    <row r="33" spans="2:4" x14ac:dyDescent="0.25">
      <c r="B33" s="14"/>
      <c r="C33" s="365"/>
      <c r="D33" s="16"/>
    </row>
    <row r="34" spans="2:4" x14ac:dyDescent="0.25">
      <c r="B34" s="438"/>
      <c r="C34" s="439"/>
      <c r="D34" s="440"/>
    </row>
    <row r="35" spans="2:4" x14ac:dyDescent="0.25">
      <c r="B35" s="441" t="s">
        <v>44</v>
      </c>
      <c r="C35" s="442"/>
      <c r="D35" s="443"/>
    </row>
    <row r="36" spans="2:4" x14ac:dyDescent="0.25">
      <c r="B36" s="14"/>
      <c r="C36" s="365"/>
      <c r="D36" s="16"/>
    </row>
    <row r="37" spans="2:4" x14ac:dyDescent="0.25">
      <c r="B37" s="444">
        <f>'Caratula Resumen'!B55:E55</f>
        <v>44111</v>
      </c>
      <c r="C37" s="460"/>
      <c r="D37" s="461"/>
    </row>
    <row r="38" spans="2:4" x14ac:dyDescent="0.25">
      <c r="B38" s="441" t="s">
        <v>45</v>
      </c>
      <c r="C38" s="442"/>
      <c r="D38" s="443"/>
    </row>
    <row r="39" spans="2:4" x14ac:dyDescent="0.25">
      <c r="B39" s="386"/>
      <c r="C39" s="387"/>
      <c r="D39" s="388"/>
    </row>
  </sheetData>
  <mergeCells count="20">
    <mergeCell ref="B35:D35"/>
    <mergeCell ref="B37:D37"/>
    <mergeCell ref="B38:D38"/>
    <mergeCell ref="B28:D28"/>
    <mergeCell ref="B29:D29"/>
    <mergeCell ref="B31:D31"/>
    <mergeCell ref="B32:D32"/>
    <mergeCell ref="B34:D34"/>
    <mergeCell ref="A11:A12"/>
    <mergeCell ref="G11:G12"/>
    <mergeCell ref="H11:N11"/>
    <mergeCell ref="O11:P11"/>
    <mergeCell ref="N20:O20"/>
    <mergeCell ref="B8:J8"/>
    <mergeCell ref="Q11:Q12"/>
    <mergeCell ref="B11:B12"/>
    <mergeCell ref="C11:C12"/>
    <mergeCell ref="D11:D12"/>
    <mergeCell ref="E11:E12"/>
    <mergeCell ref="F11:F12"/>
  </mergeCells>
  <dataValidations count="1">
    <dataValidation allowBlank="1" showInputMessage="1" showErrorMessage="1" sqref="O8 B8" xr:uid="{00000000-0002-0000-0700-000000000000}"/>
  </dataValidations>
  <pageMargins left="0.23622047244094491" right="0.62992125984251968" top="0.74803149606299213" bottom="0.74803149606299213" header="0.31496062992125984" footer="0.31496062992125984"/>
  <pageSetup paperSize="9" scale="54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IS38"/>
  <sheetViews>
    <sheetView showGridLines="0" topLeftCell="A4" zoomScaleNormal="100" workbookViewId="0">
      <selection activeCell="B33" sqref="B33:D33"/>
    </sheetView>
  </sheetViews>
  <sheetFormatPr baseColWidth="10" defaultColWidth="11.42578125" defaultRowHeight="15" x14ac:dyDescent="0.25"/>
  <cols>
    <col min="1" max="1" width="3.7109375" style="201" customWidth="1"/>
    <col min="2" max="2" width="18.28515625" style="201" customWidth="1"/>
    <col min="3" max="3" width="15.85546875" style="201" customWidth="1"/>
    <col min="4" max="4" width="23" style="201" customWidth="1"/>
    <col min="5" max="5" width="48.28515625" style="201" customWidth="1"/>
    <col min="6" max="6" width="29.85546875" style="201" customWidth="1"/>
    <col min="7" max="7" width="12" style="201" customWidth="1"/>
    <col min="8" max="8" width="8" style="201" customWidth="1"/>
    <col min="9" max="9" width="9.5703125" style="201" customWidth="1"/>
    <col min="10" max="10" width="9.140625" style="201" customWidth="1"/>
    <col min="11" max="11" width="10.140625" style="201" customWidth="1"/>
    <col min="12" max="12" width="9.140625" style="201" customWidth="1"/>
    <col min="13" max="13" width="13.140625" style="201" customWidth="1"/>
    <col min="14" max="15" width="12.28515625" style="201" customWidth="1"/>
    <col min="16" max="17" width="15.28515625" style="201" customWidth="1"/>
    <col min="18" max="18" width="23.140625" style="201" customWidth="1"/>
    <col min="19" max="16384" width="11.42578125" style="201"/>
  </cols>
  <sheetData>
    <row r="1" spans="1:253" ht="15" customHeight="1" x14ac:dyDescent="0.25"/>
    <row r="2" spans="1:253" ht="15" customHeight="1" x14ac:dyDescent="0.25"/>
    <row r="3" spans="1:253" ht="15" customHeight="1" x14ac:dyDescent="0.25"/>
    <row r="4" spans="1:253" ht="15" customHeight="1" x14ac:dyDescent="0.25"/>
    <row r="5" spans="1:253" ht="15" customHeight="1" x14ac:dyDescent="0.25"/>
    <row r="6" spans="1:253" ht="15" customHeight="1" x14ac:dyDescent="0.25"/>
    <row r="7" spans="1:253" ht="15" customHeight="1" x14ac:dyDescent="0.25"/>
    <row r="8" spans="1:253" ht="18.75" x14ac:dyDescent="0.3">
      <c r="B8" s="62" t="s">
        <v>171</v>
      </c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4"/>
    </row>
    <row r="9" spans="1:253" ht="18.75" x14ac:dyDescent="0.3">
      <c r="B9" s="462" t="s">
        <v>280</v>
      </c>
      <c r="C9" s="463"/>
      <c r="D9" s="463"/>
      <c r="E9" s="463"/>
      <c r="F9" s="463"/>
      <c r="G9" s="463"/>
      <c r="H9" s="463"/>
      <c r="I9" s="463"/>
      <c r="J9" s="463"/>
      <c r="K9" s="66"/>
      <c r="L9" s="66"/>
      <c r="M9" s="66"/>
      <c r="N9" s="66"/>
      <c r="O9" s="66"/>
      <c r="P9" s="66"/>
      <c r="Q9" s="67"/>
      <c r="R9" s="378" t="s">
        <v>1208</v>
      </c>
    </row>
    <row r="10" spans="1:253" x14ac:dyDescent="0.25">
      <c r="B10" s="68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70"/>
    </row>
    <row r="11" spans="1:253" ht="21" x14ac:dyDescent="0.35">
      <c r="B11" s="202"/>
      <c r="C11" s="202"/>
      <c r="D11" s="203"/>
      <c r="E11" s="203"/>
      <c r="F11" s="203"/>
      <c r="G11" s="203"/>
      <c r="H11" s="203"/>
      <c r="I11" s="203"/>
      <c r="J11" s="203"/>
      <c r="K11" s="203"/>
      <c r="L11" s="203"/>
      <c r="M11" s="203"/>
      <c r="N11" s="204"/>
      <c r="O11" s="204"/>
      <c r="P11" s="204"/>
    </row>
    <row r="12" spans="1:253" ht="24.75" customHeight="1" x14ac:dyDescent="0.25">
      <c r="A12" s="121"/>
      <c r="B12" s="456" t="s">
        <v>47</v>
      </c>
      <c r="C12" s="483" t="s">
        <v>48</v>
      </c>
      <c r="D12" s="483" t="s">
        <v>49</v>
      </c>
      <c r="E12" s="483" t="s">
        <v>82</v>
      </c>
      <c r="F12" s="456" t="s">
        <v>51</v>
      </c>
      <c r="G12" s="492" t="s">
        <v>52</v>
      </c>
      <c r="H12" s="492"/>
      <c r="I12" s="492"/>
      <c r="J12" s="492"/>
      <c r="K12" s="492"/>
      <c r="L12" s="492"/>
      <c r="M12" s="492"/>
      <c r="N12" s="483" t="s">
        <v>83</v>
      </c>
      <c r="O12" s="483"/>
      <c r="P12" s="483" t="s">
        <v>172</v>
      </c>
      <c r="Q12" s="483" t="s">
        <v>173</v>
      </c>
      <c r="R12" s="456" t="s">
        <v>56</v>
      </c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T12" s="121"/>
      <c r="AU12" s="121"/>
      <c r="AV12" s="121"/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  <c r="BM12" s="121"/>
      <c r="BN12" s="121"/>
      <c r="BO12" s="121"/>
      <c r="BP12" s="121"/>
      <c r="BQ12" s="121"/>
      <c r="BR12" s="121"/>
      <c r="BS12" s="121"/>
      <c r="BT12" s="121"/>
      <c r="BU12" s="121"/>
      <c r="BV12" s="121"/>
      <c r="BW12" s="121"/>
      <c r="BX12" s="121"/>
      <c r="BY12" s="121"/>
      <c r="BZ12" s="121"/>
      <c r="CA12" s="121"/>
      <c r="CB12" s="121"/>
      <c r="CC12" s="121"/>
      <c r="CD12" s="121"/>
      <c r="CE12" s="121"/>
      <c r="CF12" s="121"/>
      <c r="CG12" s="121"/>
      <c r="CH12" s="121"/>
      <c r="CI12" s="121"/>
      <c r="CJ12" s="121"/>
      <c r="CK12" s="121"/>
      <c r="CL12" s="121"/>
      <c r="CM12" s="121"/>
      <c r="CN12" s="121"/>
      <c r="CO12" s="121"/>
      <c r="CP12" s="121"/>
      <c r="CQ12" s="121"/>
      <c r="CR12" s="121"/>
      <c r="CS12" s="121"/>
      <c r="CT12" s="121"/>
      <c r="CU12" s="121"/>
      <c r="CV12" s="121"/>
      <c r="CW12" s="121"/>
      <c r="CX12" s="121"/>
      <c r="CY12" s="121"/>
      <c r="CZ12" s="121"/>
      <c r="DA12" s="121"/>
      <c r="DB12" s="121"/>
      <c r="DC12" s="121"/>
      <c r="DD12" s="121"/>
      <c r="DE12" s="121"/>
      <c r="DF12" s="121"/>
      <c r="DG12" s="121"/>
      <c r="DH12" s="121"/>
      <c r="DI12" s="121"/>
      <c r="DJ12" s="121"/>
      <c r="DK12" s="121"/>
      <c r="DL12" s="121"/>
      <c r="DM12" s="121"/>
      <c r="DN12" s="121"/>
      <c r="DO12" s="121"/>
      <c r="DP12" s="121"/>
      <c r="DQ12" s="121"/>
      <c r="DR12" s="121"/>
      <c r="DS12" s="121"/>
      <c r="DT12" s="121"/>
      <c r="DU12" s="121"/>
      <c r="DV12" s="121"/>
      <c r="DW12" s="121"/>
      <c r="DX12" s="121"/>
      <c r="DY12" s="121"/>
      <c r="DZ12" s="121"/>
      <c r="EA12" s="121"/>
      <c r="EB12" s="121"/>
      <c r="EC12" s="121"/>
      <c r="ED12" s="121"/>
      <c r="EE12" s="121"/>
      <c r="EF12" s="121"/>
      <c r="EG12" s="121"/>
      <c r="EH12" s="121"/>
      <c r="EI12" s="121"/>
      <c r="EJ12" s="121"/>
      <c r="EK12" s="121"/>
      <c r="EL12" s="121"/>
      <c r="EM12" s="121"/>
      <c r="EN12" s="121"/>
      <c r="EO12" s="121"/>
      <c r="EP12" s="121"/>
      <c r="EQ12" s="121"/>
      <c r="ER12" s="121"/>
      <c r="ES12" s="121"/>
      <c r="ET12" s="121"/>
      <c r="EU12" s="121"/>
      <c r="EV12" s="121"/>
      <c r="EW12" s="121"/>
      <c r="EX12" s="121"/>
      <c r="EY12" s="121"/>
      <c r="EZ12" s="121"/>
      <c r="FA12" s="121"/>
      <c r="FB12" s="121"/>
      <c r="FC12" s="121"/>
      <c r="FD12" s="121"/>
      <c r="FE12" s="121"/>
      <c r="FF12" s="121"/>
      <c r="FG12" s="121"/>
      <c r="FH12" s="121"/>
      <c r="FI12" s="121"/>
      <c r="FJ12" s="121"/>
      <c r="FK12" s="121"/>
      <c r="FL12" s="121"/>
      <c r="FM12" s="121"/>
      <c r="FN12" s="121"/>
      <c r="FO12" s="121"/>
      <c r="FP12" s="121"/>
      <c r="FQ12" s="121"/>
      <c r="FR12" s="121"/>
      <c r="FS12" s="121"/>
      <c r="FT12" s="121"/>
      <c r="FU12" s="121"/>
      <c r="FV12" s="121"/>
      <c r="FW12" s="121"/>
      <c r="FX12" s="121"/>
      <c r="FY12" s="121"/>
      <c r="FZ12" s="121"/>
      <c r="GA12" s="121"/>
      <c r="GB12" s="121"/>
      <c r="GC12" s="121"/>
      <c r="GD12" s="121"/>
      <c r="GE12" s="121"/>
      <c r="GF12" s="121"/>
      <c r="GG12" s="121"/>
      <c r="GH12" s="121"/>
      <c r="GI12" s="121"/>
      <c r="GJ12" s="121"/>
      <c r="GK12" s="121"/>
      <c r="GL12" s="121"/>
      <c r="GM12" s="121"/>
      <c r="GN12" s="121"/>
      <c r="GO12" s="121"/>
      <c r="GP12" s="121"/>
      <c r="GQ12" s="121"/>
      <c r="GR12" s="121"/>
      <c r="GS12" s="121"/>
      <c r="GT12" s="121"/>
      <c r="GU12" s="121"/>
      <c r="GV12" s="121"/>
      <c r="GW12" s="121"/>
      <c r="GX12" s="121"/>
      <c r="GY12" s="121"/>
      <c r="GZ12" s="121"/>
      <c r="HA12" s="121"/>
      <c r="HB12" s="121"/>
      <c r="HC12" s="121"/>
      <c r="HD12" s="121"/>
      <c r="HE12" s="121"/>
      <c r="HF12" s="121"/>
      <c r="HG12" s="121"/>
      <c r="HH12" s="121"/>
      <c r="HI12" s="121"/>
      <c r="HJ12" s="121"/>
      <c r="HK12" s="121"/>
      <c r="HL12" s="121"/>
      <c r="HM12" s="121"/>
      <c r="HN12" s="121"/>
      <c r="HO12" s="121"/>
      <c r="HP12" s="121"/>
      <c r="HQ12" s="121"/>
      <c r="HR12" s="121"/>
      <c r="HS12" s="121"/>
      <c r="HT12" s="121"/>
      <c r="HU12" s="121"/>
      <c r="HV12" s="121"/>
      <c r="HW12" s="121"/>
      <c r="HX12" s="121"/>
      <c r="HY12" s="121"/>
      <c r="HZ12" s="121"/>
      <c r="IA12" s="121"/>
      <c r="IB12" s="121"/>
      <c r="IC12" s="121"/>
      <c r="ID12" s="121"/>
      <c r="IE12" s="121"/>
      <c r="IF12" s="121"/>
      <c r="IG12" s="121"/>
      <c r="IH12" s="121"/>
      <c r="II12" s="121"/>
      <c r="IJ12" s="121"/>
      <c r="IK12" s="121"/>
      <c r="IL12" s="121"/>
      <c r="IM12" s="121"/>
      <c r="IN12" s="121"/>
      <c r="IO12" s="121"/>
      <c r="IP12" s="121"/>
      <c r="IQ12" s="121"/>
      <c r="IR12" s="121"/>
      <c r="IS12" s="121"/>
    </row>
    <row r="13" spans="1:253" ht="38.25" x14ac:dyDescent="0.25">
      <c r="A13" s="121"/>
      <c r="B13" s="456"/>
      <c r="C13" s="483"/>
      <c r="D13" s="483"/>
      <c r="E13" s="483"/>
      <c r="F13" s="456"/>
      <c r="G13" s="33" t="s">
        <v>63</v>
      </c>
      <c r="H13" s="33" t="s">
        <v>64</v>
      </c>
      <c r="I13" s="33" t="s">
        <v>65</v>
      </c>
      <c r="J13" s="33" t="s">
        <v>66</v>
      </c>
      <c r="K13" s="33" t="s">
        <v>67</v>
      </c>
      <c r="L13" s="34" t="s">
        <v>68</v>
      </c>
      <c r="M13" s="33" t="s">
        <v>69</v>
      </c>
      <c r="N13" s="217" t="s">
        <v>70</v>
      </c>
      <c r="O13" s="76" t="s">
        <v>71</v>
      </c>
      <c r="P13" s="483"/>
      <c r="Q13" s="483"/>
      <c r="R13" s="456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1"/>
      <c r="AK13" s="121"/>
      <c r="AL13" s="121"/>
      <c r="AM13" s="121"/>
      <c r="AN13" s="121"/>
      <c r="AO13" s="121"/>
      <c r="AP13" s="121"/>
      <c r="AQ13" s="121"/>
      <c r="AR13" s="121"/>
      <c r="AS13" s="121"/>
      <c r="AT13" s="121"/>
      <c r="AU13" s="121"/>
      <c r="AV13" s="121"/>
      <c r="AW13" s="121"/>
      <c r="AX13" s="121"/>
      <c r="AY13" s="121"/>
      <c r="AZ13" s="121"/>
      <c r="BA13" s="121"/>
      <c r="BB13" s="121"/>
      <c r="BC13" s="121"/>
      <c r="BD13" s="121"/>
      <c r="BE13" s="121"/>
      <c r="BF13" s="121"/>
      <c r="BG13" s="121"/>
      <c r="BH13" s="121"/>
      <c r="BI13" s="121"/>
      <c r="BJ13" s="121"/>
      <c r="BK13" s="121"/>
      <c r="BL13" s="121"/>
      <c r="BM13" s="121"/>
      <c r="BN13" s="121"/>
      <c r="BO13" s="121"/>
      <c r="BP13" s="121"/>
      <c r="BQ13" s="121"/>
      <c r="BR13" s="121"/>
      <c r="BS13" s="121"/>
      <c r="BT13" s="121"/>
      <c r="BU13" s="121"/>
      <c r="BV13" s="121"/>
      <c r="BW13" s="121"/>
      <c r="BX13" s="121"/>
      <c r="BY13" s="121"/>
      <c r="BZ13" s="121"/>
      <c r="CA13" s="121"/>
      <c r="CB13" s="121"/>
      <c r="CC13" s="121"/>
      <c r="CD13" s="121"/>
      <c r="CE13" s="121"/>
      <c r="CF13" s="121"/>
      <c r="CG13" s="121"/>
      <c r="CH13" s="121"/>
      <c r="CI13" s="121"/>
      <c r="CJ13" s="121"/>
      <c r="CK13" s="121"/>
      <c r="CL13" s="121"/>
      <c r="CM13" s="121"/>
      <c r="CN13" s="121"/>
      <c r="CO13" s="121"/>
      <c r="CP13" s="121"/>
      <c r="CQ13" s="121"/>
      <c r="CR13" s="121"/>
      <c r="CS13" s="121"/>
      <c r="CT13" s="121"/>
      <c r="CU13" s="121"/>
      <c r="CV13" s="121"/>
      <c r="CW13" s="121"/>
      <c r="CX13" s="121"/>
      <c r="CY13" s="121"/>
      <c r="CZ13" s="121"/>
      <c r="DA13" s="121"/>
      <c r="DB13" s="121"/>
      <c r="DC13" s="121"/>
      <c r="DD13" s="121"/>
      <c r="DE13" s="121"/>
      <c r="DF13" s="121"/>
      <c r="DG13" s="121"/>
      <c r="DH13" s="121"/>
      <c r="DI13" s="121"/>
      <c r="DJ13" s="121"/>
      <c r="DK13" s="121"/>
      <c r="DL13" s="121"/>
      <c r="DM13" s="121"/>
      <c r="DN13" s="121"/>
      <c r="DO13" s="121"/>
      <c r="DP13" s="121"/>
      <c r="DQ13" s="121"/>
      <c r="DR13" s="121"/>
      <c r="DS13" s="121"/>
      <c r="DT13" s="121"/>
      <c r="DU13" s="121"/>
      <c r="DV13" s="121"/>
      <c r="DW13" s="121"/>
      <c r="DX13" s="121"/>
      <c r="DY13" s="121"/>
      <c r="DZ13" s="121"/>
      <c r="EA13" s="121"/>
      <c r="EB13" s="121"/>
      <c r="EC13" s="121"/>
      <c r="ED13" s="121"/>
      <c r="EE13" s="121"/>
      <c r="EF13" s="121"/>
      <c r="EG13" s="121"/>
      <c r="EH13" s="121"/>
      <c r="EI13" s="121"/>
      <c r="EJ13" s="121"/>
      <c r="EK13" s="121"/>
      <c r="EL13" s="121"/>
      <c r="EM13" s="121"/>
      <c r="EN13" s="121"/>
      <c r="EO13" s="121"/>
      <c r="EP13" s="121"/>
      <c r="EQ13" s="121"/>
      <c r="ER13" s="121"/>
      <c r="ES13" s="121"/>
      <c r="ET13" s="121"/>
      <c r="EU13" s="121"/>
      <c r="EV13" s="121"/>
      <c r="EW13" s="121"/>
      <c r="EX13" s="121"/>
      <c r="EY13" s="121"/>
      <c r="EZ13" s="121"/>
      <c r="FA13" s="121"/>
      <c r="FB13" s="121"/>
      <c r="FC13" s="121"/>
      <c r="FD13" s="121"/>
      <c r="FE13" s="121"/>
      <c r="FF13" s="121"/>
      <c r="FG13" s="121"/>
      <c r="FH13" s="121"/>
      <c r="FI13" s="121"/>
      <c r="FJ13" s="121"/>
      <c r="FK13" s="121"/>
      <c r="FL13" s="121"/>
      <c r="FM13" s="121"/>
      <c r="FN13" s="121"/>
      <c r="FO13" s="121"/>
      <c r="FP13" s="121"/>
      <c r="FQ13" s="121"/>
      <c r="FR13" s="121"/>
      <c r="FS13" s="121"/>
      <c r="FT13" s="121"/>
      <c r="FU13" s="121"/>
      <c r="FV13" s="121"/>
      <c r="FW13" s="121"/>
      <c r="FX13" s="121"/>
      <c r="FY13" s="121"/>
      <c r="FZ13" s="121"/>
      <c r="GA13" s="121"/>
      <c r="GB13" s="121"/>
      <c r="GC13" s="121"/>
      <c r="GD13" s="121"/>
      <c r="GE13" s="121"/>
      <c r="GF13" s="121"/>
      <c r="GG13" s="121"/>
      <c r="GH13" s="121"/>
      <c r="GI13" s="121"/>
      <c r="GJ13" s="121"/>
      <c r="GK13" s="121"/>
      <c r="GL13" s="121"/>
      <c r="GM13" s="121"/>
      <c r="GN13" s="121"/>
      <c r="GO13" s="121"/>
      <c r="GP13" s="121"/>
      <c r="GQ13" s="121"/>
      <c r="GR13" s="121"/>
      <c r="GS13" s="121"/>
      <c r="GT13" s="121"/>
      <c r="GU13" s="121"/>
      <c r="GV13" s="121"/>
      <c r="GW13" s="121"/>
      <c r="GX13" s="121"/>
      <c r="GY13" s="121"/>
      <c r="GZ13" s="121"/>
      <c r="HA13" s="121"/>
      <c r="HB13" s="121"/>
      <c r="HC13" s="121"/>
      <c r="HD13" s="121"/>
      <c r="HE13" s="121"/>
      <c r="HF13" s="121"/>
      <c r="HG13" s="121"/>
      <c r="HH13" s="121"/>
      <c r="HI13" s="121"/>
      <c r="HJ13" s="121"/>
      <c r="HK13" s="121"/>
      <c r="HL13" s="121"/>
      <c r="HM13" s="121"/>
      <c r="HN13" s="121"/>
      <c r="HO13" s="121"/>
      <c r="HP13" s="121"/>
      <c r="HQ13" s="121"/>
      <c r="HR13" s="121"/>
      <c r="HS13" s="121"/>
      <c r="HT13" s="121"/>
      <c r="HU13" s="121"/>
      <c r="HV13" s="121"/>
      <c r="HW13" s="121"/>
      <c r="HX13" s="121"/>
      <c r="HY13" s="121"/>
      <c r="HZ13" s="121"/>
      <c r="IA13" s="121"/>
      <c r="IB13" s="121"/>
      <c r="IC13" s="121"/>
      <c r="ID13" s="121"/>
      <c r="IE13" s="121"/>
      <c r="IF13" s="121"/>
      <c r="IG13" s="121"/>
      <c r="IH13" s="121"/>
      <c r="II13" s="121"/>
      <c r="IJ13" s="121"/>
      <c r="IK13" s="121"/>
      <c r="IL13" s="121"/>
      <c r="IM13" s="121"/>
      <c r="IN13" s="121"/>
      <c r="IO13" s="121"/>
      <c r="IP13" s="121"/>
      <c r="IQ13" s="121"/>
      <c r="IR13" s="121"/>
      <c r="IS13" s="121"/>
    </row>
    <row r="14" spans="1:253" ht="76.5" hidden="1" x14ac:dyDescent="0.25">
      <c r="B14" s="208" t="s">
        <v>47</v>
      </c>
      <c r="C14" s="208" t="s">
        <v>48</v>
      </c>
      <c r="D14" s="208" t="s">
        <v>49</v>
      </c>
      <c r="E14" s="208" t="s">
        <v>82</v>
      </c>
      <c r="F14" s="208" t="s">
        <v>51</v>
      </c>
      <c r="G14" s="76" t="s">
        <v>63</v>
      </c>
      <c r="H14" s="76" t="s">
        <v>64</v>
      </c>
      <c r="I14" s="76" t="s">
        <v>65</v>
      </c>
      <c r="J14" s="76" t="s">
        <v>66</v>
      </c>
      <c r="K14" s="76" t="s">
        <v>67</v>
      </c>
      <c r="L14" s="76" t="s">
        <v>68</v>
      </c>
      <c r="M14" s="76" t="s">
        <v>69</v>
      </c>
      <c r="N14" s="76" t="s">
        <v>89</v>
      </c>
      <c r="O14" s="76" t="s">
        <v>90</v>
      </c>
      <c r="P14" s="208" t="s">
        <v>172</v>
      </c>
      <c r="Q14" s="208" t="s">
        <v>173</v>
      </c>
      <c r="R14" s="208" t="s">
        <v>56</v>
      </c>
    </row>
    <row r="15" spans="1:253" x14ac:dyDescent="0.25">
      <c r="B15" s="349"/>
      <c r="C15"/>
      <c r="D15"/>
      <c r="E15"/>
      <c r="F15" s="352"/>
      <c r="G15" s="352"/>
      <c r="H15" s="352"/>
      <c r="I15" s="353"/>
      <c r="J15" s="352"/>
      <c r="K15" s="352"/>
      <c r="L15" s="353"/>
      <c r="M15" s="352"/>
      <c r="N15"/>
      <c r="O15"/>
      <c r="P15"/>
      <c r="Q15"/>
      <c r="R15"/>
    </row>
    <row r="16" spans="1:253" x14ac:dyDescent="0.25">
      <c r="B16" s="253"/>
      <c r="C16" s="210"/>
      <c r="D16" s="210"/>
      <c r="E16" s="210"/>
      <c r="F16" s="210"/>
      <c r="G16" s="212"/>
      <c r="H16" s="194"/>
      <c r="I16" s="212"/>
      <c r="J16" s="212"/>
      <c r="K16" s="210"/>
      <c r="L16" s="195"/>
      <c r="M16" s="218"/>
      <c r="N16" s="212"/>
      <c r="O16" s="212"/>
      <c r="P16" s="210"/>
      <c r="Q16" s="210"/>
      <c r="R16" s="220"/>
    </row>
    <row r="17" spans="2:18" x14ac:dyDescent="0.25">
      <c r="B17" s="253"/>
      <c r="C17" s="210"/>
      <c r="D17" s="210"/>
      <c r="E17" s="210"/>
      <c r="F17" s="210"/>
      <c r="G17" s="212"/>
      <c r="H17" s="194"/>
      <c r="I17" s="212"/>
      <c r="J17" s="212"/>
      <c r="K17" s="210"/>
      <c r="L17" s="195"/>
      <c r="M17" s="218"/>
      <c r="N17" s="212"/>
      <c r="O17" s="212"/>
      <c r="P17" s="210"/>
      <c r="Q17" s="210"/>
      <c r="R17" s="220"/>
    </row>
    <row r="18" spans="2:18" x14ac:dyDescent="0.25">
      <c r="B18" s="191"/>
      <c r="C18" s="210"/>
      <c r="D18" s="210"/>
      <c r="E18" s="210"/>
      <c r="F18" s="210"/>
      <c r="G18" s="212"/>
      <c r="H18" s="194"/>
      <c r="I18" s="212"/>
      <c r="J18" s="212"/>
      <c r="K18" s="210"/>
      <c r="L18" s="195"/>
      <c r="M18" s="218"/>
      <c r="N18" s="212"/>
      <c r="O18" s="212"/>
      <c r="P18" s="219"/>
      <c r="Q18" s="210"/>
      <c r="R18" s="220"/>
    </row>
    <row r="19" spans="2:18" x14ac:dyDescent="0.25">
      <c r="B19" s="158" t="s">
        <v>76</v>
      </c>
      <c r="C19" s="41">
        <v>0</v>
      </c>
      <c r="D19" s="39"/>
      <c r="E19" s="39"/>
      <c r="F19" s="39"/>
      <c r="G19" s="39"/>
      <c r="H19" s="39"/>
      <c r="I19" s="40"/>
      <c r="J19" s="39"/>
      <c r="K19" s="39" t="s">
        <v>77</v>
      </c>
      <c r="L19" s="40"/>
      <c r="M19" s="41">
        <v>0</v>
      </c>
      <c r="N19" s="459" t="s">
        <v>8</v>
      </c>
      <c r="O19" s="459"/>
      <c r="P19" s="42">
        <v>0</v>
      </c>
      <c r="Q19" s="43"/>
      <c r="R19" s="221"/>
    </row>
    <row r="20" spans="2:18" x14ac:dyDescent="0.25">
      <c r="B20" s="45"/>
      <c r="C20" s="46"/>
      <c r="D20" s="46"/>
      <c r="E20" s="46"/>
      <c r="F20" s="46"/>
      <c r="G20" s="46"/>
      <c r="H20" s="46"/>
      <c r="I20" s="46"/>
      <c r="J20" s="46"/>
      <c r="K20" s="47"/>
      <c r="L20" s="48"/>
      <c r="M20" s="48"/>
      <c r="N20" s="48"/>
      <c r="O20" s="48"/>
      <c r="P20" s="48"/>
      <c r="Q20" s="48"/>
      <c r="R20" s="222"/>
    </row>
    <row r="21" spans="2:18" x14ac:dyDescent="0.25">
      <c r="B21" s="45"/>
      <c r="C21" s="46"/>
      <c r="D21" s="46"/>
      <c r="E21" s="46"/>
      <c r="F21" s="46"/>
      <c r="G21" s="46"/>
      <c r="H21" s="46"/>
      <c r="I21" s="46"/>
      <c r="J21" s="46"/>
      <c r="K21" s="47"/>
      <c r="L21" s="48"/>
      <c r="M21" s="48"/>
      <c r="N21" s="459" t="s">
        <v>9</v>
      </c>
      <c r="O21" s="459"/>
      <c r="P21" s="48"/>
      <c r="Q21" s="223">
        <v>0</v>
      </c>
      <c r="R21" s="222"/>
    </row>
    <row r="22" spans="2:18" x14ac:dyDescent="0.25">
      <c r="B22" s="50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224"/>
    </row>
    <row r="23" spans="2:18" x14ac:dyDescent="0.25">
      <c r="B23" s="54" t="s">
        <v>109</v>
      </c>
      <c r="C23" s="61"/>
      <c r="D23" s="61"/>
      <c r="E23" s="61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225"/>
    </row>
    <row r="24" spans="2:18" x14ac:dyDescent="0.25">
      <c r="B24" s="54" t="s">
        <v>161</v>
      </c>
      <c r="C24" s="56"/>
      <c r="D24" s="56"/>
      <c r="E24" s="200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</row>
    <row r="25" spans="2:18" x14ac:dyDescent="0.25"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</row>
    <row r="26" spans="2:18" x14ac:dyDescent="0.25">
      <c r="B26" s="11"/>
      <c r="C26" s="12"/>
      <c r="D26" s="13"/>
    </row>
    <row r="27" spans="2:18" x14ac:dyDescent="0.25">
      <c r="B27" s="438" t="str">
        <f>'Caratula Resumen'!B46:E46</f>
        <v>Héctor Alejandro González López</v>
      </c>
      <c r="C27" s="439"/>
      <c r="D27" s="440"/>
    </row>
    <row r="28" spans="2:18" x14ac:dyDescent="0.25">
      <c r="B28" s="441" t="s">
        <v>42</v>
      </c>
      <c r="C28" s="442"/>
      <c r="D28" s="443"/>
    </row>
    <row r="29" spans="2:18" x14ac:dyDescent="0.25">
      <c r="B29" s="14"/>
      <c r="C29" s="365"/>
      <c r="D29" s="16"/>
    </row>
    <row r="30" spans="2:18" x14ac:dyDescent="0.25">
      <c r="B30" s="438" t="str">
        <f>'Caratula Resumen'!B49:E49</f>
        <v>Unidad de Enlace PEF / CONAC</v>
      </c>
      <c r="C30" s="439"/>
      <c r="D30" s="440"/>
    </row>
    <row r="31" spans="2:18" x14ac:dyDescent="0.25">
      <c r="B31" s="441" t="s">
        <v>43</v>
      </c>
      <c r="C31" s="442"/>
      <c r="D31" s="443"/>
    </row>
    <row r="32" spans="2:18" x14ac:dyDescent="0.25">
      <c r="B32" s="14"/>
      <c r="C32" s="365"/>
      <c r="D32" s="16"/>
    </row>
    <row r="33" spans="2:4" x14ac:dyDescent="0.25">
      <c r="B33" s="438"/>
      <c r="C33" s="439"/>
      <c r="D33" s="440"/>
    </row>
    <row r="34" spans="2:4" x14ac:dyDescent="0.25">
      <c r="B34" s="441" t="s">
        <v>44</v>
      </c>
      <c r="C34" s="442"/>
      <c r="D34" s="443"/>
    </row>
    <row r="35" spans="2:4" x14ac:dyDescent="0.25">
      <c r="B35" s="14"/>
      <c r="C35" s="365"/>
      <c r="D35" s="16"/>
    </row>
    <row r="36" spans="2:4" x14ac:dyDescent="0.25">
      <c r="B36" s="444">
        <f>'Caratula Resumen'!B55:E55</f>
        <v>44111</v>
      </c>
      <c r="C36" s="460"/>
      <c r="D36" s="461"/>
    </row>
    <row r="37" spans="2:4" x14ac:dyDescent="0.25">
      <c r="B37" s="441" t="s">
        <v>45</v>
      </c>
      <c r="C37" s="442"/>
      <c r="D37" s="443"/>
    </row>
    <row r="38" spans="2:4" x14ac:dyDescent="0.25">
      <c r="B38" s="386"/>
      <c r="C38" s="387"/>
      <c r="D38" s="388"/>
    </row>
  </sheetData>
  <mergeCells count="21">
    <mergeCell ref="B34:D34"/>
    <mergeCell ref="B36:D36"/>
    <mergeCell ref="B37:D37"/>
    <mergeCell ref="B27:D27"/>
    <mergeCell ref="B28:D28"/>
    <mergeCell ref="B30:D30"/>
    <mergeCell ref="B31:D31"/>
    <mergeCell ref="B33:D33"/>
    <mergeCell ref="P12:P13"/>
    <mergeCell ref="Q12:Q13"/>
    <mergeCell ref="R12:R13"/>
    <mergeCell ref="N19:O19"/>
    <mergeCell ref="B9:J9"/>
    <mergeCell ref="N21:O21"/>
    <mergeCell ref="B12:B13"/>
    <mergeCell ref="C12:C13"/>
    <mergeCell ref="D12:D13"/>
    <mergeCell ref="E12:E13"/>
    <mergeCell ref="F12:F13"/>
    <mergeCell ref="G12:M12"/>
    <mergeCell ref="N12:O12"/>
  </mergeCells>
  <dataValidations count="1">
    <dataValidation allowBlank="1" showInputMessage="1" showErrorMessage="1" sqref="Q9 B9" xr:uid="{00000000-0002-0000-0800-000000000000}"/>
  </dataValidations>
  <pageMargins left="0.23622047244094491" right="0.62992125984251968" top="0.74803149606299213" bottom="0.74803149606299213" header="0.31496062992125984" footer="0.31496062992125984"/>
  <pageSetup paperSize="9" scale="48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5</vt:i4>
      </vt:variant>
    </vt:vector>
  </HeadingPairs>
  <TitlesOfParts>
    <vt:vector size="24" baseType="lpstr">
      <vt:lpstr>Caratula Resumen</vt:lpstr>
      <vt:lpstr>A Y  II D3</vt:lpstr>
      <vt:lpstr>A Y II D4</vt:lpstr>
      <vt:lpstr>B)</vt:lpstr>
      <vt:lpstr>II B) Y 1</vt:lpstr>
      <vt:lpstr>II C y 1_</vt:lpstr>
      <vt:lpstr>II D) 2</vt:lpstr>
      <vt:lpstr>II D) 4 </vt:lpstr>
      <vt:lpstr>II D) 4-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Elige_el_Periodo…</vt:lpstr>
      <vt:lpstr>'II C y 1_'!OLE_LINK1</vt:lpstr>
      <vt:lpstr>'II B) Y 1'!Títulos_a_imprimir</vt:lpstr>
      <vt:lpstr>'II C y 1_'!Títulos_a_imprimir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Alex</cp:lastModifiedBy>
  <cp:lastPrinted>2020-10-08T17:01:42Z</cp:lastPrinted>
  <dcterms:created xsi:type="dcterms:W3CDTF">2016-05-27T20:23:57Z</dcterms:created>
  <dcterms:modified xsi:type="dcterms:W3CDTF">2020-10-08T17:24:24Z</dcterms:modified>
</cp:coreProperties>
</file>