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E:\Oficina\2021\PEF - CONAC\Segundo Trimestre\II Trimestres\Conac\"/>
    </mc:Choice>
  </mc:AlternateContent>
  <xr:revisionPtr revIDLastSave="0" documentId="13_ncr:1_{A23EC661-051A-4C75-9116-0F4BB6FA0B0D}" xr6:coauthVersionLast="47" xr6:coauthVersionMax="47" xr10:uidLastSave="{00000000-0000-0000-0000-000000000000}"/>
  <bookViews>
    <workbookView xWindow="21480" yWindow="750" windowWidth="21840" windowHeight="12270" tabRatio="705" firstSheet="4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1_'!$G$161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B45" i="19" l="1"/>
  <c r="B39" i="19"/>
  <c r="B36" i="19"/>
  <c r="B35" i="18"/>
  <c r="B29" i="18"/>
  <c r="B26" i="18"/>
  <c r="B33" i="17"/>
  <c r="B27" i="17"/>
  <c r="B24" i="17"/>
  <c r="B34" i="16"/>
  <c r="B28" i="16"/>
  <c r="B25" i="16"/>
  <c r="B35" i="15"/>
  <c r="B29" i="15"/>
  <c r="B26" i="15"/>
  <c r="B96" i="14"/>
  <c r="B90" i="14"/>
  <c r="B87" i="14"/>
  <c r="B56" i="13"/>
  <c r="B50" i="13"/>
  <c r="B47" i="13"/>
  <c r="B53" i="12"/>
  <c r="B47" i="12"/>
  <c r="B44" i="12"/>
  <c r="B35" i="11"/>
  <c r="B29" i="11"/>
  <c r="B26" i="11"/>
  <c r="B36" i="10"/>
  <c r="B30" i="10"/>
  <c r="B27" i="10"/>
  <c r="B38" i="9"/>
  <c r="B32" i="9"/>
  <c r="B29" i="9"/>
  <c r="B36" i="7"/>
  <c r="B30" i="7"/>
  <c r="B27" i="7"/>
  <c r="B171" i="6"/>
  <c r="B165" i="6"/>
  <c r="B162" i="6"/>
  <c r="B171" i="5"/>
  <c r="B165" i="5"/>
  <c r="B162" i="5"/>
  <c r="B45" i="4"/>
  <c r="B39" i="4"/>
  <c r="B36" i="4"/>
  <c r="B36" i="3"/>
  <c r="B30" i="3"/>
  <c r="B27" i="3"/>
  <c r="C154" i="5"/>
  <c r="Y154" i="5"/>
  <c r="Q21" i="2"/>
  <c r="H40" i="1" l="1"/>
  <c r="H26" i="1"/>
  <c r="R24" i="1"/>
  <c r="C19" i="10"/>
  <c r="M19" i="10"/>
  <c r="P19" i="10"/>
  <c r="N19" i="9"/>
  <c r="C19" i="9"/>
  <c r="P21" i="3"/>
  <c r="R25" i="1" s="1"/>
  <c r="M19" i="3"/>
  <c r="H25" i="1" s="1"/>
  <c r="P19" i="2"/>
  <c r="P24" i="1" s="1"/>
  <c r="M19" i="2"/>
  <c r="H24" i="1" s="1"/>
  <c r="T9" i="18" l="1"/>
  <c r="S8" i="16"/>
  <c r="R8" i="17"/>
  <c r="H8" i="15"/>
  <c r="J7" i="14"/>
  <c r="K8" i="14"/>
  <c r="R8" i="13"/>
  <c r="Q7" i="13"/>
  <c r="S8" i="12"/>
  <c r="R7" i="12"/>
  <c r="M7" i="11"/>
  <c r="M8" i="11"/>
  <c r="R8" i="10"/>
  <c r="R9" i="10"/>
  <c r="P7" i="9"/>
  <c r="P8" i="9"/>
  <c r="Q7" i="7"/>
  <c r="Q8" i="7"/>
  <c r="U7" i="6"/>
  <c r="U8" i="6"/>
  <c r="W7" i="5"/>
  <c r="W8" i="5"/>
  <c r="R7" i="4"/>
  <c r="R8" i="4"/>
  <c r="U7" i="3"/>
  <c r="U8" i="3"/>
  <c r="X7" i="2"/>
  <c r="X8" i="2"/>
  <c r="C19" i="2" l="1"/>
  <c r="N42" i="13" l="1"/>
  <c r="M41" i="13"/>
  <c r="L40" i="13"/>
  <c r="H35" i="1" l="1"/>
  <c r="H39" i="1"/>
  <c r="H38" i="1"/>
  <c r="H37" i="1"/>
  <c r="H36" i="1"/>
  <c r="H34" i="1"/>
  <c r="H33" i="1"/>
  <c r="H32" i="1"/>
  <c r="H31" i="1"/>
  <c r="H30" i="1"/>
  <c r="H27" i="1"/>
  <c r="N27" i="1" s="1"/>
  <c r="L27" i="1" l="1"/>
  <c r="S38" i="12"/>
  <c r="O39" i="12"/>
  <c r="O38" i="12"/>
  <c r="C20" i="7" l="1"/>
  <c r="V156" i="6"/>
  <c r="R28" i="1" s="1"/>
  <c r="R27" i="1" s="1"/>
  <c r="U154" i="6"/>
  <c r="P28" i="1" s="1"/>
  <c r="P27" i="1" s="1"/>
  <c r="D154" i="6"/>
  <c r="P154" i="6" s="1"/>
  <c r="H28" i="1" s="1"/>
  <c r="M20" i="7" l="1"/>
  <c r="H29" i="1"/>
  <c r="N28" i="1"/>
  <c r="L28" i="1"/>
  <c r="P19" i="3"/>
  <c r="P25" i="1" s="1"/>
  <c r="N29" i="1" l="1"/>
  <c r="L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<sst xmlns="http://schemas.openxmlformats.org/spreadsheetml/2006/main" count="8286" uniqueCount="1188">
  <si>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</si>
  <si>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</si>
  <si>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</si>
  <si>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</si>
  <si>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</si>
  <si>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</si>
  <si>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</si>
  <si>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</si>
  <si>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</si>
  <si>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</si>
  <si>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</si>
  <si>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</si>
  <si>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</si>
  <si>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</si>
  <si>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</si>
  <si>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</si>
  <si>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</si>
  <si>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</si>
  <si>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</si>
  <si>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</si>
  <si>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</si>
  <si>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</si>
  <si>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</si>
  <si>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</si>
  <si>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</si>
  <si>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</si>
  <si>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</si>
  <si>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</si>
  <si>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</si>
  <si>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</si>
  <si>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</si>
  <si>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</si>
  <si>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</si>
  <si>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</si>
  <si>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</si>
  <si>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</si>
  <si>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</si>
  <si>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</si>
  <si>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</si>
  <si>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</si>
  <si>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</si>
  <si>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</si>
  <si>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</si>
  <si>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</si>
  <si>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</si>
  <si>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</si>
  <si>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</si>
  <si>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</si>
  <si>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</si>
  <si>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</si>
  <si>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</si>
  <si>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</si>
  <si>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</si>
  <si>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</si>
  <si>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</si>
  <si>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</si>
  <si>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</si>
  <si>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</si>
  <si>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</si>
  <si>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</si>
  <si>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</si>
  <si>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</si>
  <si>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</si>
  <si>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</si>
  <si>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</si>
  <si>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</si>
  <si>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</si>
  <si>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</si>
  <si>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</si>
  <si>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</si>
  <si>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</si>
  <si>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</si>
  <si>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</si>
  <si>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</si>
  <si>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</si>
  <si>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</si>
  <si>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</si>
  <si>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</si>
  <si>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</si>
  <si>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</si>
  <si>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</si>
  <si>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</si>
  <si>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</si>
  <si>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</si>
  <si>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</si>
  <si>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</si>
  <si>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</si>
  <si>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</si>
  <si>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</si>
  <si>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</si>
  <si>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</si>
  <si>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</si>
  <si>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</si>
  <si>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</si>
  <si>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</si>
  <si>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</si>
  <si>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</si>
  <si>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</si>
  <si>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</si>
  <si>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</si>
  <si>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</si>
  <si>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</si>
  <si>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</si>
  <si>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</si>
  <si>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</si>
  <si>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</si>
  <si>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</si>
  <si>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</si>
  <si>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</si>
  <si>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</si>
  <si>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</si>
  <si>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</si>
  <si>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</si>
  <si>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</si>
  <si>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</si>
  <si>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</si>
  <si>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</si>
  <si>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</si>
  <si>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</si>
  <si>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</si>
  <si>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</si>
  <si>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</si>
  <si>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</si>
  <si>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</si>
  <si>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</si>
  <si>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</si>
  <si>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</si>
  <si>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</si>
  <si>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</si>
  <si>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</si>
  <si>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</si>
  <si>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</si>
  <si>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</si>
  <si>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</si>
  <si>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</si>
  <si>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</si>
  <si>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</si>
  <si>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</si>
  <si>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</si>
  <si>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</si>
  <si>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</si>
  <si>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</si>
  <si>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</si>
  <si>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</si>
  <si>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</si>
  <si>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</si>
  <si>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</si>
  <si>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</si>
  <si>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</si>
  <si>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</si>
  <si>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</si>
  <si>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</si>
  <si>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</si>
  <si>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</si>
  <si>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</si>
  <si>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</si>
  <si>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</si>
  <si>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</si>
  <si>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</si>
  <si>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</si>
  <si>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</si>
  <si>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</si>
  <si>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</si>
  <si>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</si>
  <si>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</si>
  <si>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</si>
  <si>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</si>
  <si>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</si>
  <si>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</si>
  <si>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</si>
  <si>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</si>
  <si>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</si>
  <si>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</si>
  <si>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</si>
  <si>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</si>
  <si>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</si>
  <si>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</si>
  <si>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</si>
  <si>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</si>
  <si>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</si>
  <si>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</si>
  <si>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</si>
  <si>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</si>
  <si>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</si>
  <si>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</si>
  <si>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</si>
  <si>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</si>
  <si>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</si>
  <si>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</si>
  <si>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</si>
  <si>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</si>
  <si>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</si>
  <si>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</si>
  <si>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</si>
  <si>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</si>
  <si>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</si>
  <si>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</si>
  <si>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</si>
  <si>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</si>
  <si>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</si>
  <si>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</si>
  <si>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</si>
  <si>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</si>
  <si>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</si>
  <si>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</si>
  <si>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</si>
  <si>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</si>
  <si>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</si>
  <si>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</si>
  <si>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</si>
  <si>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</si>
  <si>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</si>
  <si>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</si>
  <si>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</si>
  <si>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</si>
  <si>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</si>
  <si>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</si>
  <si>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</si>
  <si>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</si>
  <si>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</si>
  <si>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</si>
  <si>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</si>
  <si>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</si>
  <si>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</si>
  <si>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</si>
  <si>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</si>
  <si>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</si>
  <si>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</si>
  <si>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</si>
  <si>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</si>
  <si>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</si>
  <si>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</si>
  <si>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</si>
  <si>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</si>
  <si>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</si>
  <si>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</si>
  <si>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</si>
  <si>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</si>
  <si>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</si>
  <si>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</si>
  <si>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</si>
  <si>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</si>
  <si>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</si>
  <si>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</si>
  <si>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</si>
  <si>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</si>
  <si>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</si>
  <si>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</si>
  <si>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</si>
  <si>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</si>
  <si>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</si>
  <si>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</si>
  <si>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</si>
  <si>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</si>
  <si>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</si>
  <si>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</si>
  <si>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</si>
  <si>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</si>
  <si>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</si>
  <si>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</si>
  <si>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</si>
  <si>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</si>
  <si>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</si>
  <si>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</si>
  <si>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</si>
  <si>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</si>
  <si>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</si>
  <si>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</si>
  <si>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</si>
  <si>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</si>
  <si>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</si>
  <si>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</si>
  <si>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</si>
  <si>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</si>
  <si>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</si>
  <si>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</si>
  <si>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</si>
  <si>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</si>
  <si>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</si>
  <si>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</si>
  <si>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</si>
  <si>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</si>
  <si>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</si>
  <si>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</si>
  <si>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</si>
  <si>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</si>
  <si>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</si>
  <si>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</si>
  <si>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</si>
  <si>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</si>
  <si>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</si>
  <si>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</si>
  <si>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</si>
  <si>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</si>
  <si>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</si>
  <si>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</si>
  <si>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</si>
  <si>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</si>
  <si>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</si>
  <si>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</si>
  <si>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</si>
  <si>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</si>
  <si>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</si>
  <si>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</si>
  <si>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</si>
  <si>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</si>
  <si>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</si>
  <si>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</si>
  <si>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</si>
  <si>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</si>
  <si>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</si>
  <si>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</si>
  <si>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</si>
  <si>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</si>
  <si>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</si>
  <si>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</si>
  <si>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</si>
  <si>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</si>
  <si>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</si>
  <si>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</si>
  <si>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</si>
  <si>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</si>
  <si>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</si>
  <si>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</si>
  <si>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</si>
  <si>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</si>
  <si>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</si>
  <si>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</si>
  <si>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</si>
  <si>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</si>
  <si>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</si>
  <si>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</si>
  <si>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</si>
  <si>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</si>
  <si>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</si>
  <si>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</si>
  <si>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</si>
  <si>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</si>
  <si>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</si>
  <si>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</si>
  <si>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</si>
  <si>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</si>
  <si>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</si>
  <si>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</si>
  <si>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</si>
  <si>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</si>
  <si>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</si>
  <si>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</si>
  <si>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</si>
  <si>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</si>
  <si>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0</t>
  </si>
  <si>
    <t>1</t>
  </si>
  <si>
    <t>100</t>
  </si>
  <si>
    <t>120</t>
  </si>
  <si>
    <t>20215</t>
  </si>
  <si>
    <t>8.0</t>
  </si>
  <si>
    <t>1003</t>
  </si>
  <si>
    <t>05</t>
  </si>
  <si>
    <t>A03202</t>
  </si>
  <si>
    <t>00.0</t>
  </si>
  <si>
    <t>2</t>
  </si>
  <si>
    <t>10203</t>
  </si>
  <si>
    <t>CF19201</t>
  </si>
  <si>
    <t>10213</t>
  </si>
  <si>
    <t>S01202</t>
  </si>
  <si>
    <t>10205</t>
  </si>
  <si>
    <t>T08201</t>
  </si>
  <si>
    <t>20401</t>
  </si>
  <si>
    <t>CF33204</t>
  </si>
  <si>
    <t>20109</t>
  </si>
  <si>
    <t>CF33206</t>
  </si>
  <si>
    <t>20202</t>
  </si>
  <si>
    <t>CF18203</t>
  </si>
  <si>
    <t>10202</t>
  </si>
  <si>
    <t>CF21202</t>
  </si>
  <si>
    <t>CF33203</t>
  </si>
  <si>
    <t>CF04201</t>
  </si>
  <si>
    <t>CF34201</t>
  </si>
  <si>
    <t>30102</t>
  </si>
  <si>
    <t>L5XC</t>
  </si>
  <si>
    <t>3</t>
  </si>
  <si>
    <t>40401</t>
  </si>
  <si>
    <t>D004</t>
  </si>
  <si>
    <t>4</t>
  </si>
  <si>
    <t>S01201</t>
  </si>
  <si>
    <t>20402</t>
  </si>
  <si>
    <t>CF18201</t>
  </si>
  <si>
    <t>L5XATEC</t>
  </si>
  <si>
    <t>0.00</t>
  </si>
  <si>
    <t>31</t>
  </si>
  <si>
    <t>13</t>
  </si>
  <si>
    <t>21</t>
  </si>
  <si>
    <t>20</t>
  </si>
  <si>
    <t>BACHILLERATO TÉCNICO</t>
  </si>
  <si>
    <t>SECRETARÍA "C"</t>
  </si>
  <si>
    <t>P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</si>
  <si>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</si>
  <si>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</si>
  <si>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</si>
  <si>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</si>
  <si>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</si>
  <si>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</si>
  <si>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</si>
  <si>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</si>
  <si>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</si>
  <si>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</si>
  <si>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JEFE DE PROYECTO</t>
  </si>
  <si>
    <t>15</t>
  </si>
  <si>
    <t>TÉCNICO BIBLIOTECARIO</t>
  </si>
  <si>
    <t>COORDINADOR EJECUTIVO II</t>
  </si>
  <si>
    <t>DIRECTOR DE PLANTEL "B" Y "C" II</t>
  </si>
  <si>
    <t>27</t>
  </si>
  <si>
    <t>TECNICO INSTRUCTOR "A"</t>
  </si>
  <si>
    <t>PROFESOR INSTRUCTOR "C"</t>
  </si>
  <si>
    <t>L5XCBI</t>
  </si>
  <si>
    <t>TECNICO CB I</t>
  </si>
  <si>
    <t>L5XCBII</t>
  </si>
  <si>
    <t>ASISTENTE DE SERVICIOS BÁSICOS</t>
  </si>
  <si>
    <t>AUXILIAR DE SERVICIOS GENERALES</t>
  </si>
  <si>
    <t>04</t>
  </si>
  <si>
    <t>TÉCNICO EN GRAFICACIÓN</t>
  </si>
  <si>
    <t>08</t>
  </si>
  <si>
    <t>999999</t>
  </si>
  <si>
    <t>40.0</t>
  </si>
  <si>
    <t>F</t>
  </si>
  <si>
    <t>99999999</t>
  </si>
  <si>
    <t>P3</t>
  </si>
  <si>
    <t>2600</t>
  </si>
  <si>
    <t>2800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</si>
  <si>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</si>
  <si>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</si>
  <si>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</si>
  <si>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</si>
  <si>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</si>
  <si>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</si>
  <si>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</si>
  <si>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2766</t>
  </si>
  <si>
    <t>PRIMA DE ANTIGÜEDAD</t>
  </si>
  <si>
    <t>DESPENSA</t>
  </si>
  <si>
    <t>PREVISION SOCIAL MULT.</t>
  </si>
  <si>
    <t>2850</t>
  </si>
  <si>
    <t>CONDICIONES INSALUBRES</t>
  </si>
  <si>
    <t>2754</t>
  </si>
  <si>
    <t>GUARDERIA</t>
  </si>
  <si>
    <t>Trimestre 1</t>
  </si>
  <si>
    <t>Nómina Ordinaria</t>
  </si>
  <si>
    <t>ALTA</t>
  </si>
  <si>
    <t>20.0</t>
  </si>
  <si>
    <t>8</t>
  </si>
  <si>
    <t>11</t>
  </si>
  <si>
    <t>0.0</t>
  </si>
  <si>
    <t>H</t>
  </si>
  <si>
    <t>I</t>
  </si>
  <si>
    <t>32DTP0001C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</si>
  <si>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</si>
  <si>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</si>
  <si>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</si>
  <si>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</si>
  <si>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</si>
  <si>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</si>
  <si>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6823</t>
  </si>
  <si>
    <t>a</t>
  </si>
  <si>
    <t>20211231</t>
  </si>
  <si>
    <t>SUPDCONALEP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</si>
  <si>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</si>
  <si>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</si>
  <si>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</si>
  <si>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</si>
  <si>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</si>
  <si>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</si>
  <si>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11311103100305L5XC0.00DF018</t>
  </si>
  <si>
    <t>DF018</t>
  </si>
  <si>
    <t>SUT-029-20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</si>
  <si>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</si>
  <si>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</si>
  <si>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</si>
  <si>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</si>
  <si>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</si>
  <si>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</si>
  <si>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32DTP0002B</t>
  </si>
  <si>
    <t>BURV7307108G9</t>
  </si>
  <si>
    <t>BURV730710MZSSMN09</t>
  </si>
  <si>
    <t>VANESSA BUSTAMANTE ROMAN</t>
  </si>
  <si>
    <t>11311103100305L5XCBII0.00DF051</t>
  </si>
  <si>
    <t>DF051</t>
  </si>
  <si>
    <t>PFZ-353-2019</t>
  </si>
  <si>
    <t>ZACATECAS</t>
  </si>
  <si>
    <t>20200405</t>
  </si>
  <si>
    <t>20200630</t>
  </si>
  <si>
    <t>20190904</t>
  </si>
  <si>
    <t>BEEA8506084E7</t>
  </si>
  <si>
    <t>BEEA850608HZSTSR03</t>
  </si>
  <si>
    <t>JOSE AURELIANO BETANCOURT ESCALANTE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</si>
  <si>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</si>
  <si>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</si>
  <si>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</si>
  <si>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</si>
  <si>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</si>
  <si>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</si>
  <si>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</si>
  <si>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</si>
  <si>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</si>
  <si>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</si>
  <si>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</si>
  <si>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</si>
  <si>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</si>
  <si>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</si>
  <si>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</si>
  <si>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</si>
  <si>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</si>
  <si>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</si>
  <si>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</si>
  <si>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</si>
  <si>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</si>
  <si>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</si>
  <si>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</si>
  <si>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</si>
  <si>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</si>
  <si>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</si>
  <si>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</si>
  <si>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</si>
  <si>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</si>
  <si>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</si>
  <si>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</si>
  <si>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</si>
  <si>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</si>
  <si>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</si>
  <si>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</si>
  <si>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</si>
  <si>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TEKV6005214SA</t>
  </si>
  <si>
    <t>TEKV600521HCLNRL08</t>
  </si>
  <si>
    <t>VALENTIN TENIENTE KERCKOFF</t>
  </si>
  <si>
    <t>UIRF630809FQ4</t>
  </si>
  <si>
    <t>UIRF630809HZSRJR09</t>
  </si>
  <si>
    <t>FRANCISCO JAVIER URIBE ROJAS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</si>
  <si>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</si>
  <si>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</si>
  <si>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</si>
  <si>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</si>
  <si>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</si>
  <si>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</si>
  <si>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</si>
  <si>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</si>
  <si>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</si>
  <si>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</si>
  <si>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</si>
  <si>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</si>
  <si>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</si>
  <si>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</si>
  <si>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</si>
  <si>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</si>
  <si>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</si>
  <si>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</si>
  <si>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</si>
  <si>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</si>
  <si>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</si>
  <si>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</si>
  <si>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</si>
  <si>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</si>
  <si>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</si>
  <si>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</si>
  <si>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</si>
  <si>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</si>
  <si>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</si>
  <si>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MA. GUADALUPE RODRIGUEZ GUERRERO</t>
  </si>
  <si>
    <t>ROGC780619J35</t>
  </si>
  <si>
    <t>ROGC780619MZSMNN11</t>
  </si>
  <si>
    <t>MA.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</si>
  <si>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</si>
  <si>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</si>
  <si>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</si>
  <si>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</si>
  <si>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</si>
  <si>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</si>
  <si>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</si>
  <si>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</si>
  <si>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</si>
  <si>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</si>
  <si>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</si>
  <si>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</si>
  <si>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</si>
  <si>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</si>
  <si>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</si>
  <si>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</si>
  <si>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</si>
  <si>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</si>
  <si>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</si>
  <si>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</si>
  <si>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</si>
  <si>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</si>
  <si>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</si>
  <si>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</si>
  <si>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</si>
  <si>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</si>
  <si>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</si>
  <si>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</si>
  <si>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</si>
  <si>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</si>
  <si>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</si>
  <si>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</si>
  <si>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</si>
  <si>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</si>
  <si>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</si>
  <si>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 DE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</si>
  <si>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</si>
  <si>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</si>
  <si>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</si>
  <si>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</si>
  <si>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</si>
  <si>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</si>
  <si>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</si>
  <si>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</si>
  <si>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</si>
  <si>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</si>
  <si>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</si>
  <si>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</si>
  <si>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</si>
  <si>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</si>
  <si>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</si>
  <si>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</si>
  <si>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</si>
  <si>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</si>
  <si>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</si>
  <si>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</si>
  <si>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</si>
  <si>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</si>
  <si>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</si>
  <si>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</si>
  <si>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</si>
  <si>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</si>
  <si>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</si>
  <si>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</si>
  <si>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</si>
  <si>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</si>
  <si>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</si>
  <si>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</si>
  <si>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</si>
  <si>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</si>
  <si>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</si>
  <si>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</si>
  <si>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</si>
  <si>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</si>
  <si>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</si>
  <si>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</si>
  <si>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</si>
  <si>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</si>
  <si>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</si>
  <si>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</si>
  <si>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</si>
  <si>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</si>
  <si>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</si>
  <si>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</si>
  <si>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</si>
  <si>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</si>
  <si>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</si>
  <si>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</si>
  <si>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</si>
  <si>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</si>
  <si>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</si>
  <si>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</si>
  <si>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</si>
  <si>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</si>
  <si>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</si>
  <si>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</si>
  <si>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</si>
  <si>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</si>
  <si>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</si>
  <si>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</si>
  <si>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</si>
  <si>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</si>
  <si>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</si>
  <si>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</si>
  <si>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</si>
  <si>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</si>
  <si>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</si>
  <si>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</si>
  <si>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AUPE530714V18</t>
  </si>
  <si>
    <t>AUPE530714HNLGRN01</t>
  </si>
  <si>
    <t>ENRIQUE AGUIRRE PEREZ</t>
  </si>
  <si>
    <t>AALJ491021MG4</t>
  </si>
  <si>
    <t>AALJ491021HGTLNC12</t>
  </si>
  <si>
    <t>JOSE JACOBO ALCARAZ LUNA</t>
  </si>
  <si>
    <t>EOGC6605039T3</t>
  </si>
  <si>
    <t>EOGC660503MZSSLR16</t>
  </si>
  <si>
    <t>MA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</si>
  <si>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</si>
  <si>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</si>
  <si>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</si>
  <si>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</si>
  <si>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</si>
  <si>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</si>
  <si>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</si>
  <si>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</si>
  <si>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</si>
  <si>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</si>
  <si>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</si>
  <si>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</si>
  <si>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</si>
  <si>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</si>
  <si>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</si>
  <si>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</si>
  <si>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</si>
  <si>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</si>
  <si>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</si>
  <si>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</si>
  <si>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</si>
  <si>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</si>
  <si>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</si>
  <si>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</si>
  <si>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</si>
  <si>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</si>
  <si>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</si>
  <si>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</si>
  <si>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</si>
  <si>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</si>
  <si>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</si>
  <si>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</si>
  <si>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</si>
  <si>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</si>
  <si>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</si>
  <si>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</si>
  <si>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</si>
  <si>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</si>
  <si>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</si>
  <si>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</si>
  <si>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</si>
  <si>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</si>
  <si>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</si>
  <si>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</si>
  <si>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</si>
  <si>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OEMJ610109D50</t>
  </si>
  <si>
    <t>OEMJ610109HDFLRL09</t>
  </si>
  <si>
    <t>JULIAN ALBERTO OLVERA MIRANDA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</si>
  <si>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</si>
  <si>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</si>
  <si>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</si>
  <si>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</si>
  <si>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</si>
  <si>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</si>
  <si>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</si>
  <si>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</si>
  <si>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</si>
  <si>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</si>
  <si>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</si>
  <si>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</si>
  <si>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</si>
  <si>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</si>
  <si>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</si>
  <si>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GAVE8703227G8</t>
  </si>
  <si>
    <t>GAVE870322HZSLLD06</t>
  </si>
  <si>
    <t>EDGAR GALICIA VALLE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</si>
  <si>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</si>
  <si>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</si>
  <si>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</si>
  <si>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</si>
  <si>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</si>
  <si>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</si>
  <si>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</si>
  <si>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</si>
  <si>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</si>
  <si>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</si>
  <si>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</si>
  <si>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</si>
  <si>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</si>
  <si>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</si>
  <si>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</si>
  <si>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</si>
  <si>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</si>
  <si>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</si>
  <si>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</si>
  <si>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</si>
  <si>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</si>
  <si>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</si>
  <si>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</si>
  <si>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</si>
  <si>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</si>
  <si>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</si>
  <si>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</si>
  <si>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GOLH710320MX2</t>
  </si>
  <si>
    <t>GOLH710320HDFNPC00</t>
  </si>
  <si>
    <t>HÉCTOR ALEJANDRO GONZÁLEZ LÓPEZ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</si>
  <si>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</si>
  <si>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</si>
  <si>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</si>
  <si>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</si>
  <si>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</si>
  <si>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</si>
  <si>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</si>
  <si>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</si>
  <si>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</si>
  <si>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</si>
  <si>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</si>
  <si>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</si>
  <si>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</si>
  <si>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</si>
  <si>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</si>
  <si>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</si>
  <si>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</si>
  <si>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</si>
  <si>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</si>
  <si>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</si>
  <si>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</si>
  <si>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</si>
  <si>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</si>
  <si>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</si>
  <si>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</si>
  <si>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</si>
  <si>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</si>
  <si>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</si>
  <si>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</si>
  <si>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</si>
  <si>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</si>
  <si>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</si>
  <si>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</si>
  <si>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</si>
  <si>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</si>
  <si>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</si>
  <si>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</si>
  <si>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</si>
  <si>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</si>
  <si>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</si>
  <si>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</si>
  <si>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</si>
  <si>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NULK881021U87</t>
  </si>
  <si>
    <t>NULK881021MZSXNR08</t>
  </si>
  <si>
    <t>KAREN PATRICIA NÚÑEZ LUNA</t>
  </si>
  <si>
    <t>BAGI730731P61</t>
  </si>
  <si>
    <t>BAGI730731HZSRRG01</t>
  </si>
  <si>
    <t>IGNACIO BARRIOS GURROLA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</si>
  <si>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</si>
  <si>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</si>
  <si>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</si>
  <si>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</si>
  <si>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</si>
  <si>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</si>
  <si>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SAQD811207KRA</t>
  </si>
  <si>
    <t>SAQD811207MZSCVR05</t>
  </si>
  <si>
    <t>DORA BEATRIZ SAUCEDO QUEVEDO</t>
  </si>
  <si>
    <t>EOGJ510710QEA</t>
  </si>
  <si>
    <t>EOGJ510710HZSSZN02</t>
  </si>
  <si>
    <t>JUAN MANUEL ESCOBEDO GUZMAN</t>
  </si>
  <si>
    <t>GACG9210184C6</t>
  </si>
  <si>
    <t>GACG921018MZSRMD05</t>
  </si>
  <si>
    <t>ROHG951219JM5</t>
  </si>
  <si>
    <t>ROHG951219MZSDRD05</t>
  </si>
  <si>
    <t>MARIA GUADALUPE RODRIGUEZ HERNANDEZ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</si>
  <si>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</si>
  <si>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</si>
  <si>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</si>
  <si>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</si>
  <si>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</si>
  <si>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</si>
  <si>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</si>
  <si>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</si>
  <si>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</si>
  <si>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</si>
  <si>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</si>
  <si>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</si>
  <si>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</si>
  <si>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</si>
  <si>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</si>
  <si>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</si>
  <si>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</si>
  <si>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</si>
  <si>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FOGL8408186W1</t>
  </si>
  <si>
    <t>FOGL840818HZSLTS06</t>
  </si>
  <si>
    <t>LUIS FERNANDO FLORES GAETA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</si>
  <si>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</si>
  <si>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</si>
  <si>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</si>
  <si>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</si>
  <si>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</si>
  <si>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</si>
  <si>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</si>
  <si>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</si>
  <si>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</si>
  <si>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SUCM9701016MA</t>
  </si>
  <si>
    <t>SUCM970101HZSRSR00</t>
  </si>
  <si>
    <t>MARCOS SUAREZ CASTAÑON</t>
  </si>
  <si>
    <t>GAMI870809CX1</t>
  </si>
  <si>
    <t>GAMI870809HZSRDG06</t>
  </si>
  <si>
    <t>IGNACIO GARCIA MEDRANO</t>
  </si>
  <si>
    <t>RADD7310071K2</t>
  </si>
  <si>
    <t>RADD731007HZSMZN06</t>
  </si>
  <si>
    <t>DANIEL ISAAC RAMIREZ DIAZ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</si>
  <si>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</si>
  <si>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</si>
  <si>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</si>
  <si>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</si>
  <si>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</si>
  <si>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</si>
  <si>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6781</t>
  </si>
  <si>
    <t>6802</t>
  </si>
  <si>
    <t>6793</t>
  </si>
  <si>
    <t>11461</t>
  </si>
  <si>
    <t>6800</t>
  </si>
  <si>
    <t>14526</t>
  </si>
  <si>
    <t>6778</t>
  </si>
  <si>
    <t>6822</t>
  </si>
  <si>
    <t>6810</t>
  </si>
  <si>
    <t>6817</t>
  </si>
  <si>
    <t>6783</t>
  </si>
  <si>
    <t>6820</t>
  </si>
  <si>
    <t>13606</t>
  </si>
  <si>
    <t>6808</t>
  </si>
  <si>
    <t>14527</t>
  </si>
  <si>
    <t>13609</t>
  </si>
  <si>
    <t>13464</t>
  </si>
  <si>
    <t>6849</t>
  </si>
  <si>
    <t>6844</t>
  </si>
  <si>
    <t>D00011</t>
  </si>
  <si>
    <t>14691</t>
  </si>
  <si>
    <t>6839</t>
  </si>
  <si>
    <t>6838</t>
  </si>
  <si>
    <t>14525</t>
  </si>
  <si>
    <t>6852</t>
  </si>
  <si>
    <t>6825</t>
  </si>
  <si>
    <t>6835</t>
  </si>
  <si>
    <t>13463</t>
  </si>
  <si>
    <t>6841</t>
  </si>
  <si>
    <t>13608</t>
  </si>
  <si>
    <t>6826</t>
  </si>
  <si>
    <t>6830</t>
  </si>
  <si>
    <t>DF001</t>
  </si>
  <si>
    <t>DF002</t>
  </si>
  <si>
    <t>DF003</t>
  </si>
  <si>
    <t>DF004</t>
  </si>
  <si>
    <t>DF005</t>
  </si>
  <si>
    <t>DF006</t>
  </si>
  <si>
    <t>DF007</t>
  </si>
  <si>
    <t>DF010</t>
  </si>
  <si>
    <t>DF012</t>
  </si>
  <si>
    <t>DF013</t>
  </si>
  <si>
    <t>DF014</t>
  </si>
  <si>
    <t>DF015</t>
  </si>
  <si>
    <t>DF016</t>
  </si>
  <si>
    <t>DF021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</si>
  <si>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</si>
  <si>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</si>
  <si>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</si>
  <si>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</si>
  <si>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</si>
  <si>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</si>
  <si>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</si>
  <si>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</si>
  <si>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</si>
  <si>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</si>
  <si>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</si>
  <si>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</si>
  <si>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</si>
  <si>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</si>
  <si>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</si>
  <si>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</si>
  <si>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</si>
  <si>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DF049</t>
  </si>
  <si>
    <t>DF050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</si>
  <si>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</si>
  <si>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</si>
  <si>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</si>
  <si>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</si>
  <si>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</si>
  <si>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</si>
  <si>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</si>
  <si>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</si>
  <si>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</si>
  <si>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</si>
  <si>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</si>
  <si>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</si>
  <si>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</si>
  <si>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</si>
  <si>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</si>
  <si>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</si>
  <si>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DF074</t>
  </si>
  <si>
    <t>DF076</t>
  </si>
  <si>
    <t>DF077</t>
  </si>
  <si>
    <t>DF078</t>
  </si>
  <si>
    <t>DF079</t>
  </si>
  <si>
    <t>DF080</t>
  </si>
  <si>
    <t>DF088</t>
  </si>
  <si>
    <t>DF103</t>
  </si>
  <si>
    <t>DF106</t>
  </si>
  <si>
    <t>DF108</t>
  </si>
  <si>
    <t>DF201</t>
  </si>
  <si>
    <t>6828</t>
  </si>
  <si>
    <t>DF099</t>
  </si>
  <si>
    <t>6795</t>
  </si>
  <si>
    <t>DF0115</t>
  </si>
  <si>
    <t>DF0120</t>
  </si>
  <si>
    <t>14692</t>
  </si>
  <si>
    <t>DF0100</t>
  </si>
  <si>
    <t>12608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</si>
  <si>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</si>
  <si>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</si>
  <si>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</si>
  <si>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</si>
  <si>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</si>
  <si>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</si>
  <si>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</si>
  <si>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</si>
  <si>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</si>
  <si>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</si>
  <si>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DF203</t>
  </si>
  <si>
    <t>DF206</t>
  </si>
  <si>
    <t>DF204</t>
  </si>
  <si>
    <t>DF212F</t>
  </si>
  <si>
    <t>DF131</t>
  </si>
  <si>
    <t>DF132</t>
  </si>
  <si>
    <t>6850</t>
  </si>
  <si>
    <t>6797</t>
  </si>
  <si>
    <t>DF136</t>
  </si>
  <si>
    <t>DF047</t>
  </si>
  <si>
    <t>12644</t>
  </si>
  <si>
    <t>6846</t>
  </si>
  <si>
    <t>DF116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</si>
  <si>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</si>
  <si>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</si>
  <si>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</si>
  <si>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</si>
  <si>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</si>
  <si>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</si>
  <si>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</si>
  <si>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</si>
  <si>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6832</t>
  </si>
  <si>
    <t>11952</t>
  </si>
  <si>
    <t>DF056</t>
  </si>
  <si>
    <t>13465</t>
  </si>
  <si>
    <t>II</t>
  </si>
  <si>
    <t>III</t>
  </si>
  <si>
    <t>NIRO791013GB7</t>
  </si>
  <si>
    <t>NIRO791013HZSVDS02</t>
  </si>
  <si>
    <t>OSCAR NIEVES RODRIGUEZ</t>
  </si>
  <si>
    <t>DF097</t>
  </si>
  <si>
    <t>IV</t>
  </si>
  <si>
    <t>SUBJEFE TÉCNICO ESPECIALISTA</t>
  </si>
  <si>
    <t>TECNICO CB  II</t>
  </si>
  <si>
    <t>PUNTUALIDAD Y ASISTENCIA.</t>
  </si>
  <si>
    <t>HRS. BASE F.</t>
  </si>
  <si>
    <t>HRS. TIEMPO DET. F.</t>
  </si>
  <si>
    <t>DESPENSA MANDOS MEDIOS</t>
  </si>
  <si>
    <t>2655</t>
  </si>
  <si>
    <t>APARATOS ORTOPEDICOS</t>
  </si>
  <si>
    <t>2805</t>
  </si>
  <si>
    <t>2680</t>
  </si>
  <si>
    <t>ANTEOJOS O LENTES DE CONTACTO</t>
  </si>
  <si>
    <t>1131110310035CF33206CF332060.0013465</t>
  </si>
  <si>
    <t>1131110310035D004D0040.0012608</t>
  </si>
  <si>
    <t>1131110310035L5XATECL5XATEC0.00DF097</t>
  </si>
  <si>
    <t>1131110310035L5XATECL5XATEC0.00DF212F</t>
  </si>
  <si>
    <t>1131110310035L5XATECL5XATEC0.00DF0100</t>
  </si>
  <si>
    <t>1131110310035L5XATECL5XATEC0.00DF131</t>
  </si>
  <si>
    <t>II Trimestre</t>
  </si>
  <si>
    <t>GUADALUPE GARCIA CAMACHO</t>
  </si>
  <si>
    <t>COMA951122SVA</t>
  </si>
  <si>
    <t>COMA951122MZSRRL08</t>
  </si>
  <si>
    <t>ALMA CECILIA CORTEZ MARTINEZ</t>
  </si>
  <si>
    <t>|</t>
  </si>
  <si>
    <t>20210401</t>
  </si>
  <si>
    <t>20210630</t>
  </si>
  <si>
    <t>DF053</t>
  </si>
  <si>
    <t>202110</t>
  </si>
  <si>
    <t>99999</t>
  </si>
  <si>
    <t>202107</t>
  </si>
  <si>
    <t>30</t>
  </si>
  <si>
    <t>22</t>
  </si>
  <si>
    <t>202112</t>
  </si>
  <si>
    <t>E</t>
  </si>
  <si>
    <t>1603</t>
  </si>
  <si>
    <t>DIA TRABAJADOR CONALEP</t>
  </si>
  <si>
    <t>1131-01</t>
  </si>
  <si>
    <t>D</t>
  </si>
  <si>
    <t>D1</t>
  </si>
  <si>
    <t>2846</t>
  </si>
  <si>
    <t>DESC. POR PAGO DOBLE</t>
  </si>
  <si>
    <t>1712-76</t>
  </si>
  <si>
    <t>DESPENSA DOCENTE.</t>
  </si>
  <si>
    <t>1541-43</t>
  </si>
  <si>
    <t>6252</t>
  </si>
  <si>
    <t>SEG.INVALIDEZ Y VIDA</t>
  </si>
  <si>
    <t>6253</t>
  </si>
  <si>
    <t>S.SOCIALES Y CULT.</t>
  </si>
  <si>
    <t>6254</t>
  </si>
  <si>
    <t>S.RET.CESANTIA AVZDA.</t>
  </si>
  <si>
    <t>2737</t>
  </si>
  <si>
    <t>SEGURO IND. METLIFE</t>
  </si>
  <si>
    <t>1004</t>
  </si>
  <si>
    <t>CURSO DE CAPACITACIÓN.</t>
  </si>
  <si>
    <t>1222-08</t>
  </si>
  <si>
    <t>6261</t>
  </si>
  <si>
    <t>CREDITO FONACOT.</t>
  </si>
  <si>
    <t>6255</t>
  </si>
  <si>
    <t>RETENCION IMSS.</t>
  </si>
  <si>
    <t>8523</t>
  </si>
  <si>
    <t>CUOTA SINDICAL DOCENTES.</t>
  </si>
  <si>
    <t>8095</t>
  </si>
  <si>
    <t>CRED. INFONAVIT</t>
  </si>
  <si>
    <t>6262</t>
  </si>
  <si>
    <t>COMPENSACION DE ANT.</t>
  </si>
  <si>
    <t>1311</t>
  </si>
  <si>
    <t>1131-02</t>
  </si>
  <si>
    <t>HRS. BASE E.</t>
  </si>
  <si>
    <t>1131-03</t>
  </si>
  <si>
    <t>CUOTA SINDICAL DOC. EST..</t>
  </si>
  <si>
    <t>ANTEOJOS DOCENTE</t>
  </si>
  <si>
    <t>1541-40</t>
  </si>
  <si>
    <t>2628</t>
  </si>
  <si>
    <t>DIA DEL MAESTRO</t>
  </si>
  <si>
    <t>1591-64</t>
  </si>
  <si>
    <t>2627</t>
  </si>
  <si>
    <t>DIA DE LA MADRE</t>
  </si>
  <si>
    <t>1541-56</t>
  </si>
  <si>
    <t>1006</t>
  </si>
  <si>
    <t>COMP COMSION</t>
  </si>
  <si>
    <t>1222-12</t>
  </si>
  <si>
    <t>1011</t>
  </si>
  <si>
    <t>ASESORIA COMPLEMENT. DOC.</t>
  </si>
  <si>
    <t>1222-11</t>
  </si>
  <si>
    <t>6266</t>
  </si>
  <si>
    <t>KAPITAL FINANCIERA A.F.</t>
  </si>
  <si>
    <t>1541-44</t>
  </si>
  <si>
    <t>HRS, NO IMP. TIEM. DETER FED</t>
  </si>
  <si>
    <t>2810</t>
  </si>
  <si>
    <t>EST. TITULACIÓN DOC.</t>
  </si>
  <si>
    <t>1712-77</t>
  </si>
  <si>
    <t>2912</t>
  </si>
  <si>
    <t>AHORRO SOLIDARIO CTA IND</t>
  </si>
  <si>
    <t>ESTIM. PUNT. DOC. (IE)</t>
  </si>
  <si>
    <t>1712-79</t>
  </si>
  <si>
    <t>CESANTIA AVANZADA DOCENTE</t>
  </si>
  <si>
    <t>1591-60</t>
  </si>
  <si>
    <t>1711</t>
  </si>
  <si>
    <t>1592</t>
  </si>
  <si>
    <t>1541-49</t>
  </si>
  <si>
    <t>1541-42</t>
  </si>
  <si>
    <t>1591-59</t>
  </si>
  <si>
    <t>1341</t>
  </si>
  <si>
    <t>1927</t>
  </si>
  <si>
    <t>SEGURO DE DAÑOS FOVISSSTE</t>
  </si>
  <si>
    <t>6250</t>
  </si>
  <si>
    <t>SEG.SALUD T.ACTIVO</t>
  </si>
  <si>
    <t>6251</t>
  </si>
  <si>
    <t>SEG.SALUD T.PENSIONADO</t>
  </si>
  <si>
    <t>CRED. HIP. CRECIENTE</t>
  </si>
  <si>
    <t>8135</t>
  </si>
  <si>
    <t>PRESTAMO ISSSTE</t>
  </si>
  <si>
    <t>CUOTA SINDICAL ADMTVO.</t>
  </si>
  <si>
    <t>1541-39</t>
  </si>
  <si>
    <t>DESCTO PLAN DIF ADMVO</t>
  </si>
  <si>
    <t>6267</t>
  </si>
  <si>
    <t>DESCUENTO VIVALIA DOCENTE</t>
  </si>
  <si>
    <t>ESTIMULO POR DIA DE LAS MADRES</t>
  </si>
  <si>
    <t>2920</t>
  </si>
  <si>
    <t>SEGURO DE RETIRO</t>
  </si>
  <si>
    <t>2700</t>
  </si>
  <si>
    <t>ESTIMULO AÑOS SERV. DOC 15</t>
  </si>
  <si>
    <t>1712-80</t>
  </si>
  <si>
    <t>ESTIMULO AÑOS SERV. DOC 10</t>
  </si>
  <si>
    <t>ESTIMULO AÑOS SERV. DOC 20</t>
  </si>
  <si>
    <t>ESTIMULO AÑOS SERV. DOC 25</t>
  </si>
  <si>
    <t>ESTIMULO AÑOS SERV. DOC 30</t>
  </si>
  <si>
    <t>2735</t>
  </si>
  <si>
    <t>SEGURO DE VIDA METLIFE.</t>
  </si>
  <si>
    <t>DIA TRABAJADOR CONALEP M6</t>
  </si>
  <si>
    <t>SEGURO IND. GNP</t>
  </si>
  <si>
    <t>SEGURO IND. GNP DOCENTE</t>
  </si>
  <si>
    <t>1541-47</t>
  </si>
  <si>
    <t>DEV. CRED. INFONAVIT</t>
  </si>
  <si>
    <t>INCAPACIDAD</t>
  </si>
  <si>
    <t>COMPENSACION DE ANT D</t>
  </si>
  <si>
    <t>HRS. TIEMPO DET. E.</t>
  </si>
  <si>
    <t>DESC. CRED. INFONAVIT</t>
  </si>
  <si>
    <t>SEGURO DE VIDA THONA</t>
  </si>
  <si>
    <t>5710</t>
  </si>
  <si>
    <t>DESC. ANTICIPO DE SUELDO</t>
  </si>
  <si>
    <t>DESC.  ANTICIPO DE SUELDO DOC</t>
  </si>
  <si>
    <t>ESTIMULO AÑOS SERV. DOC EXT</t>
  </si>
  <si>
    <t>1015</t>
  </si>
  <si>
    <t>AJUSTE CARGA HORARIA FED</t>
  </si>
  <si>
    <t>Trimestre II</t>
  </si>
  <si>
    <t>11311103100305L5XATEC0.00DF053</t>
  </si>
  <si>
    <t>11311103100305S012010.06846</t>
  </si>
  <si>
    <t>11311103100305CF182010.06831</t>
  </si>
  <si>
    <t>11311103100305CF332060.013462</t>
  </si>
  <si>
    <t>11311103100305S012010.06832</t>
  </si>
  <si>
    <t>11311103100305CF332040.011952</t>
  </si>
  <si>
    <t>CAMBIO</t>
  </si>
  <si>
    <t>ENLACE PEF / CONAC</t>
  </si>
  <si>
    <t>UNIDAD DE ENLACE PEF / CONAC</t>
  </si>
  <si>
    <t>Información reportada por la Entidad Federativa, correspondiente al periodo: abril junio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</si>
</sst>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  <xf numFmtId="0" fontId="67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9" fillId="0" borderId="34" applyNumberFormat="0" applyFill="0" applyAlignment="0" applyProtection="0"/>
    <xf numFmtId="0" fontId="70" fillId="0" borderId="35" applyNumberFormat="0" applyFill="0" applyAlignment="0" applyProtection="0"/>
    <xf numFmtId="0" fontId="70" fillId="0" borderId="0" applyNumberFormat="0" applyFill="0" applyBorder="0" applyAlignment="0" applyProtection="0"/>
    <xf numFmtId="0" fontId="71" fillId="11" borderId="0" applyNumberFormat="0" applyBorder="0" applyAlignment="0" applyProtection="0"/>
    <xf numFmtId="0" fontId="72" fillId="12" borderId="0" applyNumberFormat="0" applyBorder="0" applyAlignment="0" applyProtection="0"/>
    <xf numFmtId="0" fontId="73" fillId="13" borderId="0" applyNumberFormat="0" applyBorder="0" applyAlignment="0" applyProtection="0"/>
    <xf numFmtId="0" fontId="74" fillId="14" borderId="36" applyNumberFormat="0" applyAlignment="0" applyProtection="0"/>
    <xf numFmtId="0" fontId="75" fillId="15" borderId="37" applyNumberFormat="0" applyAlignment="0" applyProtection="0"/>
    <xf numFmtId="0" fontId="76" fillId="15" borderId="36" applyNumberFormat="0" applyAlignment="0" applyProtection="0"/>
    <xf numFmtId="0" fontId="77" fillId="0" borderId="38" applyNumberFormat="0" applyFill="0" applyAlignment="0" applyProtection="0"/>
    <xf numFmtId="0" fontId="2" fillId="16" borderId="39" applyNumberFormat="0" applyAlignment="0" applyProtection="0"/>
    <xf numFmtId="0" fontId="78" fillId="0" borderId="0" applyNumberFormat="0" applyFill="0" applyBorder="0" applyAlignment="0" applyProtection="0"/>
    <xf numFmtId="0" fontId="1" fillId="17" borderId="40" applyNumberFormat="0" applyFont="0" applyAlignment="0" applyProtection="0"/>
    <xf numFmtId="0" fontId="79" fillId="0" borderId="0" applyNumberFormat="0" applyFill="0" applyBorder="0" applyAlignment="0" applyProtection="0"/>
    <xf numFmtId="0" fontId="3" fillId="0" borderId="41" applyNumberFormat="0" applyFill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" fillId="40" borderId="0" applyNumberFormat="0" applyBorder="0" applyAlignment="0" applyProtection="0"/>
  </cellStyleXfs>
  <cellXfs count="524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left" wrapText="1"/>
    </xf>
    <xf numFmtId="0" fontId="46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 wrapText="1"/>
    </xf>
    <xf numFmtId="49" fontId="53" fillId="0" borderId="6" xfId="0" applyNumberFormat="1" applyFont="1" applyFill="1" applyBorder="1" applyAlignment="1">
      <alignment horizontal="center" vertical="center" wrapText="1"/>
    </xf>
    <xf numFmtId="0" fontId="46" fillId="0" borderId="6" xfId="0" applyNumberFormat="1" applyFont="1" applyFill="1" applyBorder="1" applyAlignment="1">
      <alignment horizontal="center" vertical="center" wrapText="1"/>
    </xf>
    <xf numFmtId="165" fontId="46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49" fontId="54" fillId="0" borderId="6" xfId="0" applyNumberFormat="1" applyFont="1" applyFill="1" applyBorder="1" applyAlignment="1">
      <alignment horizontal="center" vertical="center" wrapText="1"/>
    </xf>
    <xf numFmtId="165" fontId="14" fillId="0" borderId="7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1" xfId="0" applyFill="1" applyBorder="1" applyAlignment="1">
      <alignment horizontal="center"/>
    </xf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0" borderId="11" xfId="0" applyFont="1" applyFill="1" applyBorder="1" applyAlignment="1" applyProtection="1">
      <alignment horizontal="left"/>
      <protection hidden="1"/>
    </xf>
    <xf numFmtId="0" fontId="16" fillId="10" borderId="0" xfId="0" applyFont="1" applyFill="1" applyBorder="1" applyAlignment="1" applyProtection="1">
      <alignment horizontal="left"/>
      <protection hidden="1"/>
    </xf>
    <xf numFmtId="0" fontId="5" fillId="10" borderId="0" xfId="0" applyFont="1" applyFill="1" applyBorder="1" applyProtection="1"/>
    <xf numFmtId="0" fontId="5" fillId="10" borderId="12" xfId="0" applyFont="1" applyFill="1" applyBorder="1" applyProtection="1"/>
    <xf numFmtId="0" fontId="5" fillId="10" borderId="12" xfId="0" applyFont="1" applyFill="1" applyBorder="1"/>
    <xf numFmtId="0" fontId="5" fillId="10" borderId="0" xfId="0" applyFont="1" applyFill="1" applyBorder="1" applyAlignment="1"/>
    <xf numFmtId="0" fontId="5" fillId="10" borderId="12" xfId="0" applyFont="1" applyFill="1" applyBorder="1" applyAlignment="1"/>
    <xf numFmtId="0" fontId="5" fillId="10" borderId="11" xfId="0" applyFont="1" applyFill="1" applyBorder="1" applyAlignment="1" applyProtection="1"/>
    <xf numFmtId="0" fontId="5" fillId="10" borderId="0" xfId="0" applyFont="1" applyFill="1" applyBorder="1" applyAlignment="1" applyProtection="1"/>
    <xf numFmtId="0" fontId="5" fillId="10" borderId="0" xfId="0" applyFont="1" applyFill="1" applyBorder="1"/>
    <xf numFmtId="0" fontId="5" fillId="10" borderId="12" xfId="0" applyFont="1" applyFill="1" applyBorder="1" applyAlignment="1">
      <alignment horizontal="center"/>
    </xf>
    <xf numFmtId="0" fontId="5" fillId="10" borderId="12" xfId="0" applyFont="1" applyFill="1" applyBorder="1" applyAlignment="1" applyProtection="1">
      <alignment horizontal="right"/>
    </xf>
    <xf numFmtId="0" fontId="5" fillId="10" borderId="0" xfId="0" applyFont="1" applyFill="1" applyBorder="1" applyAlignment="1">
      <alignment horizontal="right"/>
    </xf>
    <xf numFmtId="0" fontId="5" fillId="10" borderId="6" xfId="0" applyFont="1" applyFill="1" applyBorder="1"/>
    <xf numFmtId="0" fontId="5" fillId="10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0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0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0" borderId="11" xfId="0" applyFill="1" applyBorder="1"/>
    <xf numFmtId="0" fontId="0" fillId="10" borderId="0" xfId="0" applyFill="1" applyBorder="1"/>
    <xf numFmtId="0" fontId="3" fillId="0" borderId="0" xfId="0" applyFont="1" applyBorder="1" applyAlignment="1">
      <alignment horizontal="center"/>
    </xf>
    <xf numFmtId="0" fontId="65" fillId="0" borderId="6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/>
    </xf>
    <xf numFmtId="0" fontId="65" fillId="0" borderId="6" xfId="0" applyFont="1" applyFill="1" applyBorder="1" applyAlignment="1">
      <alignment vertical="center" wrapText="1"/>
    </xf>
    <xf numFmtId="0" fontId="65" fillId="0" borderId="0" xfId="0" applyFont="1" applyFill="1" applyBorder="1" applyAlignment="1">
      <alignment horizontal="center" vertical="center" wrapText="1"/>
    </xf>
    <xf numFmtId="164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vertical="center" wrapText="1"/>
    </xf>
    <xf numFmtId="166" fontId="65" fillId="0" borderId="0" xfId="0" applyNumberFormat="1" applyFont="1" applyFill="1" applyBorder="1" applyAlignment="1">
      <alignment horizontal="center" vertical="center" wrapText="1"/>
    </xf>
    <xf numFmtId="0" fontId="65" fillId="0" borderId="6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7" borderId="13" xfId="0" applyFill="1" applyBorder="1" applyAlignment="1">
      <alignment wrapText="1"/>
    </xf>
    <xf numFmtId="0" fontId="0" fillId="7" borderId="13" xfId="0" applyFill="1" applyBorder="1" applyAlignment="1">
      <alignment horizontal="left" vertical="center"/>
    </xf>
    <xf numFmtId="0" fontId="0" fillId="7" borderId="13" xfId="0" applyFill="1" applyBorder="1" applyAlignment="1">
      <alignment vertical="center"/>
    </xf>
    <xf numFmtId="0" fontId="63" fillId="10" borderId="0" xfId="0" applyFont="1" applyFill="1" applyBorder="1" applyAlignment="1" applyProtection="1">
      <protection locked="0"/>
    </xf>
    <xf numFmtId="0" fontId="0" fillId="0" borderId="0" xfId="0" applyAlignment="1">
      <alignment horizontal="left"/>
    </xf>
    <xf numFmtId="0" fontId="17" fillId="0" borderId="1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164" fontId="17" fillId="0" borderId="0" xfId="0" applyNumberFormat="1" applyFont="1" applyFill="1" applyBorder="1" applyAlignment="1">
      <alignment horizontal="left" vertical="center" wrapText="1"/>
    </xf>
    <xf numFmtId="0" fontId="17" fillId="0" borderId="0" xfId="0" quotePrefix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/>
    </xf>
    <xf numFmtId="164" fontId="0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49" fontId="41" fillId="0" borderId="0" xfId="0" applyNumberFormat="1" applyFont="1" applyFill="1" applyBorder="1" applyAlignment="1">
      <alignment horizontal="center"/>
    </xf>
    <xf numFmtId="49" fontId="5" fillId="5" borderId="6" xfId="0" applyNumberFormat="1" applyFont="1" applyFill="1" applyBorder="1"/>
    <xf numFmtId="49" fontId="0" fillId="0" borderId="0" xfId="0" applyNumberFormat="1"/>
    <xf numFmtId="49" fontId="0" fillId="0" borderId="0" xfId="0" applyNumberFormat="1"/>
    <xf numFmtId="0" fontId="17" fillId="0" borderId="0" xfId="0" applyFont="1" applyBorder="1" applyAlignment="1">
      <alignment horizontal="left"/>
    </xf>
    <xf numFmtId="49" fontId="39" fillId="0" borderId="0" xfId="0" applyNumberFormat="1" applyFont="1" applyAlignment="1">
      <alignment horizontal="center"/>
    </xf>
    <xf numFmtId="49" fontId="20" fillId="7" borderId="13" xfId="0" applyNumberFormat="1" applyFont="1" applyFill="1" applyBorder="1" applyAlignment="1" applyProtection="1">
      <alignment horizontal="center" vertical="center" wrapText="1"/>
    </xf>
    <xf numFmtId="49" fontId="41" fillId="0" borderId="9" xfId="0" applyNumberFormat="1" applyFont="1" applyFill="1" applyBorder="1" applyAlignment="1">
      <alignment horizontal="center"/>
    </xf>
    <xf numFmtId="49" fontId="5" fillId="5" borderId="0" xfId="0" applyNumberFormat="1" applyFont="1" applyFill="1" applyBorder="1"/>
    <xf numFmtId="49" fontId="24" fillId="0" borderId="0" xfId="0" applyNumberFormat="1" applyFont="1"/>
    <xf numFmtId="49" fontId="0" fillId="0" borderId="0" xfId="0" applyNumberFormat="1"/>
    <xf numFmtId="0" fontId="0" fillId="0" borderId="0" xfId="0"/>
    <xf numFmtId="49" fontId="0" fillId="0" borderId="0" xfId="0" applyNumberFormat="1"/>
    <xf numFmtId="49" fontId="0" fillId="0" borderId="0" xfId="0" applyNumberFormat="1"/>
    <xf numFmtId="49" fontId="14" fillId="0" borderId="0" xfId="0" applyNumberFormat="1" applyFont="1"/>
    <xf numFmtId="49" fontId="13" fillId="0" borderId="0" xfId="0" applyNumberFormat="1" applyFont="1"/>
    <xf numFmtId="49" fontId="20" fillId="6" borderId="13" xfId="0" applyNumberFormat="1" applyFont="1" applyFill="1" applyBorder="1" applyAlignment="1">
      <alignment horizontal="center" vertical="center" wrapText="1"/>
    </xf>
    <xf numFmtId="49" fontId="17" fillId="5" borderId="9" xfId="0" applyNumberFormat="1" applyFont="1" applyFill="1" applyBorder="1"/>
    <xf numFmtId="49" fontId="0" fillId="0" borderId="0" xfId="0" applyNumberFormat="1"/>
    <xf numFmtId="49" fontId="0" fillId="0" borderId="0" xfId="0" applyNumberFormat="1"/>
    <xf numFmtId="0" fontId="0" fillId="0" borderId="0" xfId="0"/>
    <xf numFmtId="49" fontId="0" fillId="0" borderId="0" xfId="0" applyNumberFormat="1"/>
    <xf numFmtId="49" fontId="0" fillId="0" borderId="13" xfId="0" applyNumberFormat="1" applyBorder="1"/>
    <xf numFmtId="0" fontId="63" fillId="1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66" fillId="0" borderId="3" xfId="3" applyNumberFormat="1" applyFont="1" applyBorder="1" applyAlignment="1" applyProtection="1">
      <alignment horizontal="left" vertical="center"/>
    </xf>
    <xf numFmtId="164" fontId="66" fillId="0" borderId="32" xfId="3" applyNumberFormat="1" applyFont="1" applyBorder="1" applyAlignment="1" applyProtection="1">
      <alignment horizontal="left" vertical="center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32" xfId="3" applyNumberFormat="1" applyFont="1" applyFill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 applyProtection="1">
      <alignment horizontal="left"/>
    </xf>
    <xf numFmtId="0" fontId="5" fillId="10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10" borderId="6" xfId="0" applyFont="1" applyFill="1" applyBorder="1" applyAlignment="1">
      <alignment horizontal="left"/>
    </xf>
    <xf numFmtId="0" fontId="55" fillId="10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" fillId="10" borderId="11" xfId="0" applyFont="1" applyFill="1" applyBorder="1" applyAlignment="1" applyProtection="1">
      <alignment horizontal="center"/>
    </xf>
    <xf numFmtId="0" fontId="5" fillId="10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</cellXfs>
  <cellStyles count="46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oneda" xfId="4" builtinId="4"/>
    <cellStyle name="Neutral" xfId="13" builtinId="28" customBuiltin="1"/>
    <cellStyle name="Normal" xfId="0" builtinId="0"/>
    <cellStyle name="Normal 2 2" xfId="5" xr:uid="{00000000-0005-0000-0000-000025000000}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771525</xdr:colOff>
      <xdr:row>45</xdr:row>
      <xdr:rowOff>114300</xdr:rowOff>
    </xdr:from>
    <xdr:to>
      <xdr:col>4</xdr:col>
      <xdr:colOff>194173</xdr:colOff>
      <xdr:row>53</xdr:row>
      <xdr:rowOff>165459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E2C21E-2F9E-47B6-BF28-FFE39A1D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2363450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53340</xdr:rowOff>
    </xdr:from>
    <xdr:ext cx="15072909" cy="1720407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0" y="2560320"/>
          <a:ext cx="15072909" cy="17204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</a:t>
          </a:r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NO SE PRESENTAN CASOS</a:t>
          </a: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1104900</xdr:colOff>
      <xdr:row>25</xdr:row>
      <xdr:rowOff>114300</xdr:rowOff>
    </xdr:from>
    <xdr:to>
      <xdr:col>3</xdr:col>
      <xdr:colOff>803773</xdr:colOff>
      <xdr:row>33</xdr:row>
      <xdr:rowOff>165459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1717207-80CA-4684-9415-F6BBF8F33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5162550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43</xdr:row>
      <xdr:rowOff>142875</xdr:rowOff>
    </xdr:from>
    <xdr:to>
      <xdr:col>4</xdr:col>
      <xdr:colOff>1168898</xdr:colOff>
      <xdr:row>52</xdr:row>
      <xdr:rowOff>3534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9382E9-CBD6-4226-90E4-8356F2FE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8683625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46</xdr:row>
      <xdr:rowOff>79375</xdr:rowOff>
    </xdr:from>
    <xdr:to>
      <xdr:col>3</xdr:col>
      <xdr:colOff>2756398</xdr:colOff>
      <xdr:row>54</xdr:row>
      <xdr:rowOff>130534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CDCA42-8119-46E1-95A6-DC141C34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9667875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</xdr:colOff>
      <xdr:row>87</xdr:row>
      <xdr:rowOff>0</xdr:rowOff>
    </xdr:from>
    <xdr:to>
      <xdr:col>4</xdr:col>
      <xdr:colOff>327523</xdr:colOff>
      <xdr:row>95</xdr:row>
      <xdr:rowOff>51159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6E5911A-9042-46B6-B525-D19F19442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16906875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167640</xdr:rowOff>
    </xdr:from>
    <xdr:to>
      <xdr:col>9</xdr:col>
      <xdr:colOff>39447</xdr:colOff>
      <xdr:row>21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069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1362075</xdr:colOff>
      <xdr:row>25</xdr:row>
      <xdr:rowOff>171450</xdr:rowOff>
    </xdr:from>
    <xdr:to>
      <xdr:col>3</xdr:col>
      <xdr:colOff>727573</xdr:colOff>
      <xdr:row>34</xdr:row>
      <xdr:rowOff>32109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E76797-0871-4B23-B47A-EC49C13DD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4876800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434340</xdr:rowOff>
    </xdr:from>
    <xdr:to>
      <xdr:col>11</xdr:col>
      <xdr:colOff>405207</xdr:colOff>
      <xdr:row>19</xdr:row>
      <xdr:rowOff>176902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289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24</xdr:row>
      <xdr:rowOff>114300</xdr:rowOff>
    </xdr:from>
    <xdr:to>
      <xdr:col>3</xdr:col>
      <xdr:colOff>1194298</xdr:colOff>
      <xdr:row>32</xdr:row>
      <xdr:rowOff>165459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D4CB34-A632-4C3C-AF21-BAE5C2C8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4914900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403860</xdr:rowOff>
    </xdr:from>
    <xdr:to>
      <xdr:col>14</xdr:col>
      <xdr:colOff>1388187</xdr:colOff>
      <xdr:row>19</xdr:row>
      <xdr:rowOff>138802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50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23</xdr:row>
      <xdr:rowOff>142875</xdr:rowOff>
    </xdr:from>
    <xdr:to>
      <xdr:col>3</xdr:col>
      <xdr:colOff>956173</xdr:colOff>
      <xdr:row>32</xdr:row>
      <xdr:rowOff>3534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21CC1A5-C473-4A00-8305-97A27D3B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772025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403860</xdr:rowOff>
    </xdr:from>
    <xdr:to>
      <xdr:col>15</xdr:col>
      <xdr:colOff>473787</xdr:colOff>
      <xdr:row>20</xdr:row>
      <xdr:rowOff>146422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17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25</xdr:row>
      <xdr:rowOff>171450</xdr:rowOff>
    </xdr:from>
    <xdr:to>
      <xdr:col>3</xdr:col>
      <xdr:colOff>889498</xdr:colOff>
      <xdr:row>34</xdr:row>
      <xdr:rowOff>32109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BE85B4-185D-403E-BD0D-56087F15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5181600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35</xdr:row>
      <xdr:rowOff>133350</xdr:rowOff>
    </xdr:from>
    <xdr:to>
      <xdr:col>2</xdr:col>
      <xdr:colOff>2350579</xdr:colOff>
      <xdr:row>43</xdr:row>
      <xdr:rowOff>188351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BFDB7D-E315-48EB-9FED-AAD35101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6425" y="7372350"/>
          <a:ext cx="2188654" cy="15790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1079500</xdr:colOff>
      <xdr:row>26</xdr:row>
      <xdr:rowOff>63500</xdr:rowOff>
    </xdr:from>
    <xdr:to>
      <xdr:col>3</xdr:col>
      <xdr:colOff>994273</xdr:colOff>
      <xdr:row>34</xdr:row>
      <xdr:rowOff>114659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3CD083-65AA-4ED2-B1FF-92021FB42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625" y="5270500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247650</xdr:rowOff>
    </xdr:from>
    <xdr:to>
      <xdr:col>15</xdr:col>
      <xdr:colOff>35637</xdr:colOff>
      <xdr:row>19</xdr:row>
      <xdr:rowOff>18787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466975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26</xdr:row>
      <xdr:rowOff>171450</xdr:rowOff>
    </xdr:from>
    <xdr:to>
      <xdr:col>3</xdr:col>
      <xdr:colOff>879973</xdr:colOff>
      <xdr:row>35</xdr:row>
      <xdr:rowOff>32109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D99A68-D477-43FF-8752-778DF045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5324475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152400</xdr:rowOff>
    </xdr:from>
    <xdr:to>
      <xdr:col>16</xdr:col>
      <xdr:colOff>47067</xdr:colOff>
      <xdr:row>21</xdr:row>
      <xdr:rowOff>54982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43225"/>
          <a:ext cx="15125142" cy="1426582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35</xdr:row>
      <xdr:rowOff>142875</xdr:rowOff>
    </xdr:from>
    <xdr:to>
      <xdr:col>3</xdr:col>
      <xdr:colOff>899023</xdr:colOff>
      <xdr:row>44</xdr:row>
      <xdr:rowOff>3534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55B7F9-7FF3-48F2-A054-9A2157E4F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7124700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5</xdr:row>
      <xdr:rowOff>2682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93909</xdr:colOff>
      <xdr:row>161</xdr:row>
      <xdr:rowOff>120739</xdr:rowOff>
    </xdr:from>
    <xdr:to>
      <xdr:col>3</xdr:col>
      <xdr:colOff>870180</xdr:colOff>
      <xdr:row>170</xdr:row>
      <xdr:rowOff>5546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F3DC357-A012-417A-A314-7013AC8F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536" y="30560493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</xdr:colOff>
      <xdr:row>161</xdr:row>
      <xdr:rowOff>154782</xdr:rowOff>
    </xdr:from>
    <xdr:to>
      <xdr:col>4</xdr:col>
      <xdr:colOff>541835</xdr:colOff>
      <xdr:row>170</xdr:row>
      <xdr:rowOff>15441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6FB2076-3D72-484B-89F8-DD0F57501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31325345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968375</xdr:colOff>
      <xdr:row>26</xdr:row>
      <xdr:rowOff>174625</xdr:rowOff>
    </xdr:from>
    <xdr:to>
      <xdr:col>3</xdr:col>
      <xdr:colOff>883148</xdr:colOff>
      <xdr:row>35</xdr:row>
      <xdr:rowOff>35284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C136C9-2565-474A-9F8E-BF20D862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5413375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390525</xdr:rowOff>
    </xdr:from>
    <xdr:to>
      <xdr:col>15</xdr:col>
      <xdr:colOff>102312</xdr:colOff>
      <xdr:row>19</xdr:row>
      <xdr:rowOff>133087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9400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962025</xdr:colOff>
      <xdr:row>28</xdr:row>
      <xdr:rowOff>152400</xdr:rowOff>
    </xdr:from>
    <xdr:to>
      <xdr:col>3</xdr:col>
      <xdr:colOff>860923</xdr:colOff>
      <xdr:row>37</xdr:row>
      <xdr:rowOff>13059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575092-2563-4AE8-8099-CE8D1A0E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5924550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114300</xdr:rowOff>
    </xdr:from>
    <xdr:to>
      <xdr:col>14</xdr:col>
      <xdr:colOff>378537</xdr:colOff>
      <xdr:row>18</xdr:row>
      <xdr:rowOff>171187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2695575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1076325</xdr:colOff>
      <xdr:row>26</xdr:row>
      <xdr:rowOff>152400</xdr:rowOff>
    </xdr:from>
    <xdr:to>
      <xdr:col>3</xdr:col>
      <xdr:colOff>984748</xdr:colOff>
      <xdr:row>35</xdr:row>
      <xdr:rowOff>13059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7297E0F-8AB5-4BAE-B9AA-9AFB9E49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5572125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8" totalsRowShown="0" headerRowDxfId="322" dataDxfId="321" tableBorderDxfId="320">
  <autoFilter ref="B14:Y18" xr:uid="{00000000-0009-0000-0100-000001000000}"/>
  <tableColumns count="24">
    <tableColumn id="1" xr3:uid="{00000000-0010-0000-0000-000001000000}" name="Entidad Federativa" dataDxfId="319"/>
    <tableColumn id="2" xr3:uid="{00000000-0010-0000-0000-000002000000}" name="R.F.C." dataDxfId="318"/>
    <tableColumn id="3" xr3:uid="{00000000-0010-0000-0000-000003000000}" name="CURP" dataDxfId="317"/>
    <tableColumn id="4" xr3:uid="{00000000-0010-0000-0000-000004000000}" name="Nombre" dataDxfId="316"/>
    <tableColumn id="5" xr3:uid="{00000000-0010-0000-0000-000005000000}" name="Clave integrada" dataDxfId="315"/>
    <tableColumn id="6" xr3:uid="{00000000-0010-0000-0000-000006000000}" name="Partida Presupuestal" dataDxfId="314"/>
    <tableColumn id="7" xr3:uid="{00000000-0010-0000-0000-000007000000}" name="Código de Pago" dataDxfId="313"/>
    <tableColumn id="8" xr3:uid="{00000000-0010-0000-0000-000008000000}" name="Clave de Unidad" dataDxfId="312"/>
    <tableColumn id="9" xr3:uid="{00000000-0010-0000-0000-000009000000}" name="Clave de Sub Unidad" dataDxfId="311"/>
    <tableColumn id="10" xr3:uid="{00000000-0010-0000-0000-00000A000000}" name="Clave de Categoría" dataDxfId="310"/>
    <tableColumn id="11" xr3:uid="{00000000-0010-0000-0000-00000B000000}" name="Horas Semana Mes " dataDxfId="309"/>
    <tableColumn id="12" xr3:uid="{00000000-0010-0000-0000-00000C000000}" name="Número de Plaza" dataDxfId="308"/>
    <tableColumn id="13" xr3:uid="{00000000-0010-0000-0000-00000D000000}" name="Fecha Comisión_x000a_Inicio" dataDxfId="307"/>
    <tableColumn id="14" xr3:uid="{00000000-0010-0000-0000-00000E000000}" name="Fecha Comisión_x000a_Conclusión" dataDxfId="306"/>
    <tableColumn id="15" xr3:uid="{00000000-0010-0000-0000-00000F000000}" name="Percepciones pagadas en el Periodo de Comisión con Presupuesto Federal*" dataDxfId="305" dataCellStyle="Millares"/>
    <tableColumn id="16" xr3:uid="{00000000-0010-0000-0000-000010000000}" name="Percepciones pagadas en el Periodo de Comisión con Presupuesto de otra fuente*" dataDxfId="304"/>
    <tableColumn id="17" xr3:uid="{00000000-0010-0000-0000-000011000000}" name="Clave CT Origen" dataDxfId="303"/>
    <tableColumn id="18" xr3:uid="{00000000-0010-0000-0000-000012000000}" name="Clave" dataDxfId="302"/>
    <tableColumn id="19" xr3:uid="{00000000-0010-0000-0000-000013000000}" name="Turno" dataDxfId="301"/>
    <tableColumn id="20" xr3:uid="{00000000-0010-0000-0000-000014000000}" name="Lugar de la comisión fuera del sector educativo" dataDxfId="300"/>
    <tableColumn id="21" xr3:uid="{00000000-0010-0000-0000-000015000000}" name="Tipo de Comisión" dataDxfId="299"/>
    <tableColumn id="22" xr3:uid="{00000000-0010-0000-0000-000016000000}" name="Función Específica" dataDxfId="298"/>
    <tableColumn id="23" xr3:uid="{00000000-0010-0000-0000-000017000000}" name="Objeto de la comision" dataDxfId="297"/>
    <tableColumn id="24" xr3:uid="{00000000-0010-0000-0000-000018000000}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7" totalsRowShown="0" headerRowDxfId="127" tableBorderDxfId="126">
  <autoFilter ref="B14:S37" xr:uid="{00000000-0009-0000-0100-00000D000000}"/>
  <tableColumns count="18">
    <tableColumn id="1" xr3:uid="{00000000-0010-0000-0900-000001000000}" name="Clave Tipo educativo" dataDxfId="125"/>
    <tableColumn id="2" xr3:uid="{00000000-0010-0000-0900-000002000000}" name="Clave Nivel educativo" dataDxfId="124"/>
    <tableColumn id="3" xr3:uid="{00000000-0010-0000-0900-000003000000}" name="Clave Subnivel educativo" dataDxfId="123"/>
    <tableColumn id="4" xr3:uid="{00000000-0010-0000-0900-000004000000}" name="Descripción Nivel / Subnivel" dataDxfId="122"/>
    <tableColumn id="5" xr3:uid="{00000000-0010-0000-0900-000005000000}" name="Tipo Financiamiento" dataDxfId="121"/>
    <tableColumn id="6" xr3:uid="{00000000-0010-0000-0900-000006000000}" name="Partida Presupestal" dataDxfId="120"/>
    <tableColumn id="7" xr3:uid="{00000000-0010-0000-0900-000007000000}" name="Tipo de Categoría" dataDxfId="119"/>
    <tableColumn id="8" xr3:uid="{00000000-0010-0000-0900-000008000000}" name=" Categoría" dataDxfId="118"/>
    <tableColumn id="9" xr3:uid="{00000000-0010-0000-0900-000009000000}" name="Descripción" dataDxfId="117"/>
    <tableColumn id="10" xr3:uid="{00000000-0010-0000-0900-00000A000000}" name="Zona Económica" dataDxfId="116"/>
    <tableColumn id="11" xr3:uid="{00000000-0010-0000-0900-00000B000000}" name="Nivel Puesto" dataDxfId="115"/>
    <tableColumn id="12" xr3:uid="{00000000-0010-0000-0900-00000C000000}" name="Nivel Sueldo" dataDxfId="114"/>
    <tableColumn id="13" xr3:uid="{00000000-0010-0000-0900-00000D000000}" name="Tipo Contratación" dataDxfId="113"/>
    <tableColumn id="14" xr3:uid="{00000000-0010-0000-0900-00000E000000}" name="Monto mensual_x000a_por plaza jornada" dataDxfId="112"/>
    <tableColumn id="15" xr3:uid="{00000000-0010-0000-0900-00000F000000}" name="Monto mensual_x000a_Por Plaza HSM" dataDxfId="111"/>
    <tableColumn id="16" xr3:uid="{00000000-0010-0000-0900-000010000000}" name="Número de Plazas Jornada" dataDxfId="110"/>
    <tableColumn id="17" xr3:uid="{00000000-0010-0000-0900-000011000000}" name="Número de Plazas HSM" dataDxfId="109"/>
    <tableColumn id="18" xr3:uid="{00000000-0010-0000-0900-000012000000}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9" totalsRowShown="0" headerRowDxfId="107" dataDxfId="106" tableBorderDxfId="105">
  <autoFilter ref="B14:R39" xr:uid="{00000000-0009-0000-0100-00000E000000}"/>
  <tableColumns count="17">
    <tableColumn id="1" xr3:uid="{00000000-0010-0000-0A00-000001000000}" name="Identificador origen presupuestal de la plaza" dataDxfId="104" dataCellStyle="Normal 2 2"/>
    <tableColumn id="2" xr3:uid="{00000000-0010-0000-0A00-000002000000}" name="Clave de categoría" dataDxfId="103"/>
    <tableColumn id="3" xr3:uid="{00000000-0010-0000-0A00-000003000000}" name="Descripción de la categoría" dataDxfId="102"/>
    <tableColumn id="4" xr3:uid="{00000000-0010-0000-0A00-000004000000}" name="Tipo de contratación" dataDxfId="101"/>
    <tableColumn id="5" xr3:uid="{00000000-0010-0000-0A00-000005000000}" name="Tipo de categoría" dataDxfId="100"/>
    <tableColumn id="6" xr3:uid="{00000000-0010-0000-0A00-000006000000}" name="Clave de concepto de pago" dataDxfId="99"/>
    <tableColumn id="7" xr3:uid="{00000000-0010-0000-0A00-000007000000}" name="Clave de nivel de puesto" dataDxfId="98"/>
    <tableColumn id="8" xr3:uid="{00000000-0010-0000-0A00-000008000000}" name="Clave de nivel de sueldo" dataDxfId="97"/>
    <tableColumn id="9" xr3:uid="{00000000-0010-0000-0A00-000009000000}" name="Inicio de vigencia del sueldo" dataDxfId="96"/>
    <tableColumn id="10" xr3:uid="{00000000-0010-0000-0A00-00000A000000}" name="Fin de vigencia del sueldo" dataDxfId="95"/>
    <tableColumn id="11" xr3:uid="{00000000-0010-0000-0A00-00000B000000}" name="Monto Mensual Jornada ó de HSM_x000a_Zona A" dataDxfId="94"/>
    <tableColumn id="12" xr3:uid="{00000000-0010-0000-0A00-00000C000000}" name="Monto Mensual Jornada ó de HSM_x000a_Zona B" dataDxfId="93"/>
    <tableColumn id="13" xr3:uid="{00000000-0010-0000-0A00-00000D000000}" name="Monto Mensual Jornada ó de HSM_x000a_Zona C" dataDxfId="92"/>
    <tableColumn id="14" xr3:uid="{00000000-0010-0000-0A00-00000E000000}" name="Horas _x000a_de compatibilidad" dataDxfId="91"/>
    <tableColumn id="15" xr3:uid="{00000000-0010-0000-0A00-00000F000000}" name="Horas de servicio (HSM)" dataDxfId="90"/>
    <tableColumn id="16" xr3:uid="{00000000-0010-0000-0A00-000010000000}" name="Horas de docencia" dataDxfId="89"/>
    <tableColumn id="17" xr3:uid="{00000000-0010-0000-0A00-000011000000}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83" totalsRowShown="0" headerRowDxfId="87" dataDxfId="85" headerRowBorderDxfId="86" tableBorderDxfId="84">
  <autoFilter ref="B13:K83" xr:uid="{00000000-0009-0000-0100-00000F000000}"/>
  <tableColumns count="10">
    <tableColumn id="1" xr3:uid="{00000000-0010-0000-0B00-000001000000}" name="Identificador origen presupuestal de la plaza" dataDxfId="83"/>
    <tableColumn id="2" xr3:uid="{00000000-0010-0000-0B00-000002000000}" name="Tipo de concepto de pago " dataDxfId="82"/>
    <tableColumn id="3" xr3:uid="{00000000-0010-0000-0B00-000003000000}" name="Origen de financiamiento del concepto de percepciones." dataDxfId="81"/>
    <tableColumn id="4" xr3:uid="{00000000-0010-0000-0B00-000004000000}" name="Porcentaje de participación federal por fuente de recursos" dataDxfId="80"/>
    <tableColumn id="5" xr3:uid="{00000000-0010-0000-0B00-000005000000}" name="Grupo al que pertenece concepto de pago (Percepción y/o Deducción)" dataDxfId="79"/>
    <tableColumn id="6" xr3:uid="{00000000-0010-0000-0B00-000006000000}" name="Clave de concepto de pago" dataDxfId="78"/>
    <tableColumn id="7" xr3:uid="{00000000-0010-0000-0B00-000007000000}" name="Descripción del concepto de pago " dataDxfId="77"/>
    <tableColumn id="8" xr3:uid="{00000000-0010-0000-0B00-000008000000}" name="Partida presupuestal" dataDxfId="76"/>
    <tableColumn id="9" xr3:uid="{00000000-0010-0000-0B00-000009000000}" name="Fecha del" dataDxfId="75"/>
    <tableColumn id="10" xr3:uid="{00000000-0010-0000-0B00-00000A000000}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19" totalsRowShown="0" headerRowDxfId="73" dataDxfId="72" tableBorderDxfId="71">
  <autoFilter ref="B15:H19" xr:uid="{00000000-0009-0000-0100-000010000000}"/>
  <tableColumns count="7">
    <tableColumn id="1" xr3:uid="{00000000-0010-0000-0C00-000001000000}" name="Entidad Federativa" dataDxfId="70"/>
    <tableColumn id="2" xr3:uid="{00000000-0010-0000-0C00-000002000000}" name="RFC" dataDxfId="69"/>
    <tableColumn id="3" xr3:uid="{00000000-0010-0000-0C00-000003000000}" name="CURP" dataDxfId="68"/>
    <tableColumn id="4" xr3:uid="{00000000-0010-0000-0C00-000004000000}" name="NOMBRE TRABAJADOR" dataDxfId="67"/>
    <tableColumn id="6" xr3:uid="{00000000-0010-0000-0C00-000006000000}" name="Sin RFC o erroneo" dataDxfId="66"/>
    <tableColumn id="7" xr3:uid="{00000000-0010-0000-0C00-000007000000}" name="RFC Sin Homoclave" dataDxfId="65"/>
    <tableColumn id="8" xr3:uid="{00000000-0010-0000-0C00-000008000000}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17" totalsRowShown="0" dataDxfId="63" tableBorderDxfId="62">
  <autoFilter ref="B14:S17" xr:uid="{00000000-0009-0000-0100-000011000000}"/>
  <tableColumns count="18">
    <tableColumn id="1" xr3:uid="{00000000-0010-0000-0D00-000001000000}" name="Entidad Federativa" dataDxfId="61"/>
    <tableColumn id="2" xr3:uid="{00000000-0010-0000-0D00-000002000000}" name="Municipio" dataDxfId="60"/>
    <tableColumn id="3" xr3:uid="{00000000-0010-0000-0D00-000003000000}" name="Localidad" dataDxfId="59"/>
    <tableColumn id="4" xr3:uid="{00000000-0010-0000-0D00-000004000000}" name="RFC" dataDxfId="58"/>
    <tableColumn id="5" xr3:uid="{00000000-0010-0000-0D00-000005000000}" name="CURP" dataDxfId="57"/>
    <tableColumn id="6" xr3:uid="{00000000-0010-0000-0D00-000006000000}" name="Nombre del Trabajador" dataDxfId="56"/>
    <tableColumn id="7" xr3:uid="{00000000-0010-0000-0D00-000007000000}" name="Clave integrada" dataDxfId="55"/>
    <tableColumn id="8" xr3:uid="{00000000-0010-0000-0D00-000008000000}" name="Partida Presupuestal" dataDxfId="54"/>
    <tableColumn id="9" xr3:uid="{00000000-0010-0000-0D00-000009000000}" name="Código de Pago" dataDxfId="53"/>
    <tableColumn id="10" xr3:uid="{00000000-0010-0000-0D00-00000A000000}" name="Clave de Unidad" dataDxfId="52"/>
    <tableColumn id="11" xr3:uid="{00000000-0010-0000-0D00-00000B000000}" name="Clave de Sub Unidad" dataDxfId="51"/>
    <tableColumn id="12" xr3:uid="{00000000-0010-0000-0D00-00000C000000}" name="Clave de Categoría" dataDxfId="50"/>
    <tableColumn id="13" xr3:uid="{00000000-0010-0000-0D00-00000D000000}" name="Horas semana mes" dataDxfId="49"/>
    <tableColumn id="14" xr3:uid="{00000000-0010-0000-0D00-00000E000000}" name="Número de Plaza" dataDxfId="48"/>
    <tableColumn id="15" xr3:uid="{00000000-0010-0000-0D00-00000F000000}" name="Clave CT" dataDxfId="47"/>
    <tableColumn id="16" xr3:uid="{00000000-0010-0000-0D00-000010000000}" name="Nombre CT" dataDxfId="46"/>
    <tableColumn id="17" xr3:uid="{00000000-0010-0000-0D00-000011000000}" name="Periodo en el CT_x000a_Desde" dataDxfId="45"/>
    <tableColumn id="18" xr3:uid="{00000000-0010-0000-0D00-000012000000}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7" totalsRowShown="0" headerRowDxfId="43" dataDxfId="42" tableBorderDxfId="41">
  <autoFilter ref="B14:T17" xr:uid="{00000000-0009-0000-0100-000012000000}"/>
  <tableColumns count="19">
    <tableColumn id="1" xr3:uid="{00000000-0010-0000-0E00-000001000000}" name="Entidad Federativa" dataDxfId="40"/>
    <tableColumn id="2" xr3:uid="{00000000-0010-0000-0E00-000002000000}" name="RFC" dataDxfId="39"/>
    <tableColumn id="3" xr3:uid="{00000000-0010-0000-0E00-000003000000}" name="CURP" dataDxfId="38"/>
    <tableColumn id="4" xr3:uid="{00000000-0010-0000-0E00-000004000000}" name="Nombre" dataDxfId="37"/>
    <tableColumn id="5" xr3:uid="{00000000-0010-0000-0E00-000005000000}" name="Clave integrada" dataDxfId="36"/>
    <tableColumn id="6" xr3:uid="{00000000-0010-0000-0E00-000006000000}" name="Partida Presupuestal" dataDxfId="35"/>
    <tableColumn id="7" xr3:uid="{00000000-0010-0000-0E00-000007000000}" name="Código de Pago" dataDxfId="34"/>
    <tableColumn id="8" xr3:uid="{00000000-0010-0000-0E00-000008000000}" name="Clave de Unidad" dataDxfId="33"/>
    <tableColumn id="9" xr3:uid="{00000000-0010-0000-0E00-000009000000}" name="Clave de Sub Unidad" dataDxfId="32"/>
    <tableColumn id="10" xr3:uid="{00000000-0010-0000-0E00-00000A000000}" name="Clave de Categoría" dataDxfId="31"/>
    <tableColumn id="11" xr3:uid="{00000000-0010-0000-0E00-00000B000000}" name="Horas semana mes" dataDxfId="30"/>
    <tableColumn id="12" xr3:uid="{00000000-0010-0000-0E00-00000C000000}" name="Número de plaza" dataDxfId="29"/>
    <tableColumn id="13" xr3:uid="{00000000-0010-0000-0E00-00000D000000}" name="CT" dataDxfId="28"/>
    <tableColumn id="14" xr3:uid="{00000000-0010-0000-0E00-00000E000000}" name="Nombre CT" dataDxfId="27"/>
    <tableColumn id="15" xr3:uid="{00000000-0010-0000-0E00-00000F000000}" name="Turno CT" dataDxfId="26"/>
    <tableColumn id="16" xr3:uid="{00000000-0010-0000-0E00-000010000000}" name="Periodo_x000a_Desde" dataDxfId="25"/>
    <tableColumn id="17" xr3:uid="{00000000-0010-0000-0E00-000011000000}" name="Periodo_x000a_Hasta" dataDxfId="24"/>
    <tableColumn id="18" xr3:uid="{00000000-0010-0000-0E00-000012000000}" name="Total de Horas en el CT" dataDxfId="23"/>
    <tableColumn id="19" xr3:uid="{00000000-0010-0000-0E00-000013000000}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18" totalsRowShown="0" headerRowDxfId="21" dataDxfId="20" tableBorderDxfId="19">
  <autoFilter ref="B15:T18" xr:uid="{00000000-0009-0000-0100-000013000000}"/>
  <tableColumns count="19">
    <tableColumn id="1" xr3:uid="{00000000-0010-0000-0F00-000001000000}" name="Entidad Federativa" dataDxfId="18"/>
    <tableColumn id="2" xr3:uid="{00000000-0010-0000-0F00-000002000000}" name="R.F.C." dataDxfId="17"/>
    <tableColumn id="3" xr3:uid="{00000000-0010-0000-0F00-000003000000}" name="CURP" dataDxfId="16"/>
    <tableColumn id="4" xr3:uid="{00000000-0010-0000-0F00-000004000000}" name="Nombre" dataDxfId="15"/>
    <tableColumn id="5" xr3:uid="{00000000-0010-0000-0F00-000005000000}" name="Clave integrada" dataDxfId="14"/>
    <tableColumn id="6" xr3:uid="{00000000-0010-0000-0F00-000006000000}" name="Partida Presupuestal" dataDxfId="13"/>
    <tableColumn id="7" xr3:uid="{00000000-0010-0000-0F00-000007000000}" name="Código de Pago" dataDxfId="12"/>
    <tableColumn id="8" xr3:uid="{00000000-0010-0000-0F00-000008000000}" name="Clave de Unidad" dataDxfId="11"/>
    <tableColumn id="9" xr3:uid="{00000000-0010-0000-0F00-000009000000}" name="Clave de Sub Unidad" dataDxfId="10"/>
    <tableColumn id="10" xr3:uid="{00000000-0010-0000-0F00-00000A000000}" name="Clave de Categoría" dataDxfId="9"/>
    <tableColumn id="11" xr3:uid="{00000000-0010-0000-0F00-00000B000000}" name="Horas Semana Mes " dataDxfId="8"/>
    <tableColumn id="12" xr3:uid="{00000000-0010-0000-0F00-00000C000000}" name="No. de plaza" dataDxfId="7"/>
    <tableColumn id="13" xr3:uid="{00000000-0010-0000-0F00-00000D000000}" name="CT" dataDxfId="6"/>
    <tableColumn id="14" xr3:uid="{00000000-0010-0000-0F00-00000E000000}" name="Nombre CT" dataDxfId="5"/>
    <tableColumn id="15" xr3:uid="{00000000-0010-0000-0F00-00000F000000}" name="Periodo_x000a_Desde" dataDxfId="4"/>
    <tableColumn id="16" xr3:uid="{00000000-0010-0000-0F00-000010000000}" name="Periodo_x000a_Hasta" dataDxfId="3"/>
    <tableColumn id="17" xr3:uid="{00000000-0010-0000-0F00-000011000000}" name="Monto de Remuneraciones Mensuales " dataDxfId="2"/>
    <tableColumn id="18" xr3:uid="{00000000-0010-0000-0F00-000012000000}" name="Monto de referencia" dataDxfId="1"/>
    <tableColumn id="19" xr3:uid="{00000000-0010-0000-0F00-000013000000}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18" totalsRowShown="0" headerRowDxfId="295" dataDxfId="294" tableBorderDxfId="293">
  <autoFilter ref="B14:U18" xr:uid="{00000000-0009-0000-0100-000002000000}"/>
  <tableColumns count="20">
    <tableColumn id="1" xr3:uid="{00000000-0010-0000-0100-000001000000}" name="Entidad Federativa" dataDxfId="292"/>
    <tableColumn id="2" xr3:uid="{00000000-0010-0000-0100-000002000000}" name="R.F.C." dataDxfId="291"/>
    <tableColumn id="3" xr3:uid="{00000000-0010-0000-0100-000003000000}" name="CURP" dataDxfId="290"/>
    <tableColumn id="4" xr3:uid="{00000000-0010-0000-0100-000004000000}" name="NOMBRE" dataDxfId="289"/>
    <tableColumn id="5" xr3:uid="{00000000-0010-0000-0100-000005000000}" name="Clave integrada" dataDxfId="288"/>
    <tableColumn id="6" xr3:uid="{00000000-0010-0000-0100-000006000000}" name="Partida Presupuestal" dataDxfId="287"/>
    <tableColumn id="7" xr3:uid="{00000000-0010-0000-0100-000007000000}" name="Código de Pago" dataDxfId="286"/>
    <tableColumn id="8" xr3:uid="{00000000-0010-0000-0100-000008000000}" name="Clave de Unidad" dataDxfId="285"/>
    <tableColumn id="9" xr3:uid="{00000000-0010-0000-0100-000009000000}" name="Clave de Sub Unidad" dataDxfId="284"/>
    <tableColumn id="10" xr3:uid="{00000000-0010-0000-0100-00000A000000}" name="Clave de Categoría" dataDxfId="283"/>
    <tableColumn id="11" xr3:uid="{00000000-0010-0000-0100-00000B000000}" name="Horas Semana Mes " dataDxfId="282"/>
    <tableColumn id="12" xr3:uid="{00000000-0010-0000-0100-00000C000000}" name="Número de Plaza" dataDxfId="281"/>
    <tableColumn id="13" xr3:uid="{00000000-0010-0000-0100-00000D000000}" name="Periodo Licencia_x000a_Inicio" dataDxfId="280"/>
    <tableColumn id="14" xr3:uid="{00000000-0010-0000-0100-00000E000000}" name="Periodo Licencia_x000a_Conclusión" dataDxfId="279"/>
    <tableColumn id="15" xr3:uid="{00000000-0010-0000-0100-00000F000000}" name="Percepciones pagadas en el Periodo de la Licencia con Presupuesto Federal*" dataDxfId="278"/>
    <tableColumn id="16" xr3:uid="{00000000-0010-0000-0100-000010000000}" name="Percepciones pagadas en el Periodo de la Licencia con Presupuesto de otra fuente*" dataDxfId="277" dataCellStyle="Millares"/>
    <tableColumn id="17" xr3:uid="{00000000-0010-0000-0100-000011000000}" name="Clave CT Origen" dataDxfId="276"/>
    <tableColumn id="18" xr3:uid="{00000000-0010-0000-0100-000012000000}" name="Licencia_x000a_Clave" dataDxfId="275"/>
    <tableColumn id="19" xr3:uid="{00000000-0010-0000-0100-000013000000}" name="Licencia_x000a_Tipo" dataDxfId="274"/>
    <tableColumn id="20" xr3:uid="{00000000-0010-0000-0100-000014000000}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1" totalsRowShown="0" headerRowDxfId="272" headerRowBorderDxfId="271" totalsRowBorderDxfId="270">
  <autoFilter ref="B14:S21" xr:uid="{00000000-0009-0000-0100-000003000000}"/>
  <tableColumns count="18">
    <tableColumn id="1" xr3:uid="{00000000-0010-0000-0200-000001000000}" name="Entidad Federativa" dataDxfId="269"/>
    <tableColumn id="2" xr3:uid="{00000000-0010-0000-0200-000002000000}" name="RFC" dataDxfId="268"/>
    <tableColumn id="3" xr3:uid="{00000000-0010-0000-0200-000003000000}" name="CURP" dataDxfId="267"/>
    <tableColumn id="4" xr3:uid="{00000000-0010-0000-0200-000004000000}" name="Nombre" dataDxfId="266"/>
    <tableColumn id="5" xr3:uid="{00000000-0010-0000-0200-000005000000}" name="Partida Presupuestal" dataDxfId="265"/>
    <tableColumn id="6" xr3:uid="{00000000-0010-0000-0200-000006000000}" name="Código de Pago" dataDxfId="264"/>
    <tableColumn id="7" xr3:uid="{00000000-0010-0000-0200-000007000000}" name="Clave de Unidad" dataDxfId="263"/>
    <tableColumn id="8" xr3:uid="{00000000-0010-0000-0200-000008000000}" name="Clave de Sub Unidad" dataDxfId="262"/>
    <tableColumn id="9" xr3:uid="{00000000-0010-0000-0200-000009000000}" name="Clave de Categoría" dataDxfId="261"/>
    <tableColumn id="10" xr3:uid="{00000000-0010-0000-0200-00000A000000}" name="Horas semana mes" dataDxfId="260"/>
    <tableColumn id="11" xr3:uid="{00000000-0010-0000-0200-00000B000000}" name="Número de plaza" dataDxfId="259"/>
    <tableColumn id="12" xr3:uid="{00000000-0010-0000-0200-00000C000000}" name="Clave de Centro de Trabajo" dataDxfId="258"/>
    <tableColumn id="13" xr3:uid="{00000000-0010-0000-0200-00000D000000}" name="Fecha de emisión de pago" dataDxfId="257"/>
    <tableColumn id="14" xr3:uid="{00000000-0010-0000-0200-00000E000000}" name="Motivo del Pago Retroactivo" dataDxfId="256"/>
    <tableColumn id="15" xr3:uid="{00000000-0010-0000-0200-00000F000000}" name="Periodo pagado_x000a_Desde" dataDxfId="255"/>
    <tableColumn id="16" xr3:uid="{00000000-0010-0000-0200-000010000000}" name="Periodo pagado_x000a_Hasta" dataDxfId="254"/>
    <tableColumn id="17" xr3:uid="{00000000-0010-0000-0200-000011000000}" name="Días transcurridos para el pago" dataDxfId="253"/>
    <tableColumn id="18" xr3:uid="{00000000-0010-0000-0200-000012000000}" name="Percepciones pagadas en el periodo reportado *" dataDxfId="252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1" displayName="Tabla11" ref="B15:Y153" totalsRowShown="0" headerRowDxfId="251" dataDxfId="250" tableBorderDxfId="249">
  <tableColumns count="24">
    <tableColumn id="1" xr3:uid="{00000000-0010-0000-0300-000001000000}" name="Entidad Federativa" dataDxfId="248"/>
    <tableColumn id="2" xr3:uid="{00000000-0010-0000-0300-000002000000}" name="RFC" dataDxfId="247"/>
    <tableColumn id="3" xr3:uid="{00000000-0010-0000-0300-000003000000}" name="CURP" dataDxfId="246"/>
    <tableColumn id="4" xr3:uid="{00000000-0010-0000-0300-000004000000}" name="Nombre" dataDxfId="245"/>
    <tableColumn id="5" xr3:uid="{00000000-0010-0000-0300-000005000000}" name="Centros de Trabajo" dataDxfId="244"/>
    <tableColumn id="6" xr3:uid="{00000000-0010-0000-0300-000006000000}" name="Jornada" dataDxfId="243"/>
    <tableColumn id="7" xr3:uid="{00000000-0010-0000-0300-000007000000}" name="HSM" dataDxfId="242"/>
    <tableColumn id="8" xr3:uid="{00000000-0010-0000-0300-000008000000}" name="Honorarios" dataDxfId="241"/>
    <tableColumn id="9" xr3:uid="{00000000-0010-0000-0300-000009000000}" name="Jornada2" dataDxfId="240"/>
    <tableColumn id="10" xr3:uid="{00000000-0010-0000-0300-00000A000000}" name="HSM3" dataDxfId="239"/>
    <tableColumn id="11" xr3:uid="{00000000-0010-0000-0300-00000B000000}" name="Honorarios4" dataDxfId="238"/>
    <tableColumn id="12" xr3:uid="{00000000-0010-0000-0300-00000C000000}" name="Jornada5" dataDxfId="237"/>
    <tableColumn id="13" xr3:uid="{00000000-0010-0000-0300-00000D000000}" name="HSM6" dataDxfId="236"/>
    <tableColumn id="14" xr3:uid="{00000000-0010-0000-0300-00000E000000}" name="Honorarios7" dataDxfId="235"/>
    <tableColumn id="15" xr3:uid="{00000000-0010-0000-0300-00000F000000}" name="Jornada8" dataDxfId="234"/>
    <tableColumn id="16" xr3:uid="{00000000-0010-0000-0300-000010000000}" name="HSM9" dataDxfId="233"/>
    <tableColumn id="17" xr3:uid="{00000000-0010-0000-0300-000011000000}" name="Honorarios10" dataDxfId="232"/>
    <tableColumn id="18" xr3:uid="{00000000-0010-0000-0300-000012000000}" name="Jornada11" dataDxfId="231"/>
    <tableColumn id="19" xr3:uid="{00000000-0010-0000-0300-000013000000}" name="HSM12" dataDxfId="230"/>
    <tableColumn id="20" xr3:uid="{00000000-0010-0000-0300-000014000000}" name="Honorarios13" dataDxfId="229"/>
    <tableColumn id="21" xr3:uid="{00000000-0010-0000-0300-000015000000}" name="Total plazas Jornada" dataDxfId="228"/>
    <tableColumn id="22" xr3:uid="{00000000-0010-0000-0300-000016000000}" name="Total _x000a_HSM" dataDxfId="227"/>
    <tableColumn id="23" xr3:uid="{00000000-0010-0000-0300-000017000000}" name="Total de Honorarios" dataDxfId="226"/>
    <tableColumn id="25" xr3:uid="{00000000-0010-0000-0300-000019000000}" name="Columna1" dataDxfId="225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52" totalsRowShown="0" headerRowDxfId="224" tableBorderDxfId="223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400-000001000000}" name="Entidad Federativa" dataDxfId="222"/>
    <tableColumn id="2" xr3:uid="{00000000-0010-0000-0400-000002000000}" name="Clave CT" dataDxfId="221"/>
    <tableColumn id="3" xr3:uid="{00000000-0010-0000-0400-000003000000}" name="Turno" dataDxfId="220"/>
    <tableColumn id="4" xr3:uid="{00000000-0010-0000-0400-000004000000}" name="RFC" dataDxfId="219"/>
    <tableColumn id="5" xr3:uid="{00000000-0010-0000-0400-000005000000}" name="CURP" dataDxfId="218"/>
    <tableColumn id="6" xr3:uid="{00000000-0010-0000-0400-000006000000}" name="Nombre" dataDxfId="217"/>
    <tableColumn id="7" xr3:uid="{00000000-0010-0000-0400-000007000000}" name="Funcion Real" dataDxfId="216"/>
    <tableColumn id="8" xr3:uid="{00000000-0010-0000-0400-000008000000}" name="Horas que labora en el Centro de Trabajo" dataDxfId="215"/>
    <tableColumn id="11" xr3:uid="{00000000-0010-0000-0400-00000B000000}" name="Partida Presupuestal" dataDxfId="214"/>
    <tableColumn id="12" xr3:uid="{00000000-0010-0000-0400-00000C000000}" name="Código de Pago" dataDxfId="213"/>
    <tableColumn id="13" xr3:uid="{00000000-0010-0000-0400-00000D000000}" name="Clave de Unidad" dataDxfId="212"/>
    <tableColumn id="14" xr3:uid="{00000000-0010-0000-0400-00000E000000}" name="Clave de Sub Unidad" dataDxfId="211"/>
    <tableColumn id="15" xr3:uid="{00000000-0010-0000-0400-00000F000000}" name="Clave de Categoría" dataDxfId="210"/>
    <tableColumn id="16" xr3:uid="{00000000-0010-0000-0400-000010000000}" name="Horas semana mes" dataDxfId="209"/>
    <tableColumn id="17" xr3:uid="{00000000-0010-0000-0400-000011000000}" name="Número de plaza" dataDxfId="208"/>
    <tableColumn id="18" xr3:uid="{00000000-0010-0000-0400-000012000000}" name="Tipo de Categoría" dataDxfId="207"/>
    <tableColumn id="19" xr3:uid="{00000000-0010-0000-0400-000013000000}" name="Identificador de Contrato de Honorarios" dataDxfId="206"/>
    <tableColumn id="20" xr3:uid="{00000000-0010-0000-0400-000014000000}" name="Periodo de efecto de pago en el trimestre_x000a_Inicial" dataDxfId="205"/>
    <tableColumn id="21" xr3:uid="{00000000-0010-0000-0400-000015000000}" name="Periodo de efecto de pago en el trimestre_x000a_Termino" dataDxfId="204"/>
    <tableColumn id="22" xr3:uid="{00000000-0010-0000-0400-000016000000}" name="Percepciones pagadas en el Periodo de Comisión con Presupuesto Federal*" dataDxfId="203"/>
    <tableColumn id="23" xr3:uid="{00000000-0010-0000-0400-000017000000}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9" totalsRowShown="0" headerRowDxfId="201" tableBorderDxfId="200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199"/>
    <tableColumn id="2" xr3:uid="{00000000-0010-0000-0500-000002000000}" name="Columna2" dataDxfId="198"/>
    <tableColumn id="3" xr3:uid="{00000000-0010-0000-0500-000003000000}" name="Columna3" dataDxfId="197"/>
    <tableColumn id="4" xr3:uid="{00000000-0010-0000-0500-000004000000}" name="Columna4" dataDxfId="196"/>
    <tableColumn id="5" xr3:uid="{00000000-0010-0000-0500-000005000000}" name="Columna5" dataDxfId="195"/>
    <tableColumn id="8" xr3:uid="{00000000-0010-0000-0500-000008000000}" name="Columna6" dataDxfId="194" dataCellStyle="Normal 2 2"/>
    <tableColumn id="9" xr3:uid="{00000000-0010-0000-0500-000009000000}" name="Columna7" dataDxfId="193" dataCellStyle="Normal 2 2"/>
    <tableColumn id="10" xr3:uid="{00000000-0010-0000-0500-00000A000000}" name="Columna8" dataDxfId="192"/>
    <tableColumn id="11" xr3:uid="{00000000-0010-0000-0500-00000B000000}" name="Columna9" dataDxfId="191"/>
    <tableColumn id="12" xr3:uid="{00000000-0010-0000-0500-00000C000000}" name="Columna10" dataDxfId="190" dataCellStyle="Normal 2 2"/>
    <tableColumn id="13" xr3:uid="{00000000-0010-0000-0500-00000D000000}" name="Columna11" dataDxfId="189" dataCellStyle="Normal 2 2"/>
    <tableColumn id="14" xr3:uid="{00000000-0010-0000-0500-00000E000000}" name="Columna12" dataDxfId="188" dataCellStyle="Normal 2 2"/>
    <tableColumn id="15" xr3:uid="{00000000-0010-0000-0500-00000F000000}" name="Columna13" dataDxfId="187" dataCellStyle="Normal 2 2"/>
    <tableColumn id="16" xr3:uid="{00000000-0010-0000-0500-000010000000}" name="Columna14" dataDxfId="186" dataCellStyle="Normal 2 2"/>
    <tableColumn id="17" xr3:uid="{00000000-0010-0000-0500-000011000000}" name="Columna15" dataDxfId="185"/>
    <tableColumn id="18" xr3:uid="{00000000-0010-0000-0500-000012000000}" name="Columna16" dataDxfId="184" dataCellStyle="Normal 2 2"/>
    <tableColumn id="19" xr3:uid="{00000000-0010-0000-0500-000013000000}" name="Columna17" dataDxfId="183" dataCellStyle="Normal 2 2"/>
    <tableColumn id="20" xr3:uid="{00000000-0010-0000-0500-000014000000}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18" totalsRowShown="0" headerRowDxfId="181" dataDxfId="180" tableBorderDxfId="179">
  <autoFilter ref="B14:Q18" xr:uid="{00000000-0009-0000-0100-000009000000}"/>
  <tableColumns count="16">
    <tableColumn id="1" xr3:uid="{00000000-0010-0000-0600-000001000000}" name="Entidad Federativa" dataDxfId="178"/>
    <tableColumn id="2" xr3:uid="{00000000-0010-0000-0600-000002000000}" name="R.F.C." dataDxfId="177"/>
    <tableColumn id="3" xr3:uid="{00000000-0010-0000-0600-000003000000}" name="CURP" dataDxfId="176"/>
    <tableColumn id="4" xr3:uid="{00000000-0010-0000-0600-000004000000}" name="NOMBRE" dataDxfId="175"/>
    <tableColumn id="5" xr3:uid="{00000000-0010-0000-0600-000005000000}" name="Clave Centro de Trabajo" dataDxfId="174"/>
    <tableColumn id="6" xr3:uid="{00000000-0010-0000-0600-000006000000}" name="Última(s) ó Penultima(s) Plaza(s) Ocupada(s)_x000a_(*)" dataDxfId="173"/>
    <tableColumn id="7" xr3:uid="{00000000-0010-0000-0600-000007000000}" name="Partida Presupuestal" dataDxfId="172"/>
    <tableColumn id="8" xr3:uid="{00000000-0010-0000-0600-000008000000}" name="Código de Pago" dataDxfId="171"/>
    <tableColumn id="9" xr3:uid="{00000000-0010-0000-0600-000009000000}" name="Clave de Unidad" dataDxfId="170"/>
    <tableColumn id="10" xr3:uid="{00000000-0010-0000-0600-00000A000000}" name="Clave de Sub Unidad" dataDxfId="169"/>
    <tableColumn id="11" xr3:uid="{00000000-0010-0000-0600-00000B000000}" name="Clave de Categoría" dataDxfId="168"/>
    <tableColumn id="12" xr3:uid="{00000000-0010-0000-0600-00000C000000}" name="Horas Semana Mes " dataDxfId="167"/>
    <tableColumn id="13" xr3:uid="{00000000-0010-0000-0600-00000D000000}" name="Número de Plaza" dataDxfId="166"/>
    <tableColumn id="14" xr3:uid="{00000000-0010-0000-0600-00000E000000}" name="Periodo ocupado_x000a_Inicio" dataDxfId="165"/>
    <tableColumn id="15" xr3:uid="{00000000-0010-0000-0600-00000F000000}" name="Periodo ocupado_x000a_Conclusión" dataDxfId="164"/>
    <tableColumn id="16" xr3:uid="{00000000-0010-0000-0600-000010000000}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62" dataDxfId="161" tableBorderDxfId="160">
  <autoFilter ref="B14:R18" xr:uid="{00000000-0009-0000-0100-00000A000000}"/>
  <tableColumns count="17">
    <tableColumn id="1" xr3:uid="{00000000-0010-0000-0700-000001000000}" name="Entidad Federativa" dataDxfId="159"/>
    <tableColumn id="2" xr3:uid="{00000000-0010-0000-0700-000002000000}" name="R.F.C." dataDxfId="158"/>
    <tableColumn id="3" xr3:uid="{00000000-0010-0000-0700-000003000000}" name="CURP" dataDxfId="157"/>
    <tableColumn id="4" xr3:uid="{00000000-0010-0000-0700-000004000000}" name="NOMBRE" dataDxfId="156"/>
    <tableColumn id="5" xr3:uid="{00000000-0010-0000-0700-000005000000}" name="Clave integrada" dataDxfId="155"/>
    <tableColumn id="6" xr3:uid="{00000000-0010-0000-0700-000006000000}" name="Partida Presupuestal" dataDxfId="154"/>
    <tableColumn id="7" xr3:uid="{00000000-0010-0000-0700-000007000000}" name="Código de Pago" dataDxfId="153"/>
    <tableColumn id="8" xr3:uid="{00000000-0010-0000-0700-000008000000}" name="Clave de Unidad" dataDxfId="152"/>
    <tableColumn id="9" xr3:uid="{00000000-0010-0000-0700-000009000000}" name="Clave de Sub Unidad" dataDxfId="151"/>
    <tableColumn id="10" xr3:uid="{00000000-0010-0000-0700-00000A000000}" name="Clave de Categoría" dataDxfId="150"/>
    <tableColumn id="11" xr3:uid="{00000000-0010-0000-0700-00000B000000}" name="Horas Semana Mes " dataDxfId="149"/>
    <tableColumn id="12" xr3:uid="{00000000-0010-0000-0700-00000C000000}" name="Número de Plaza" dataDxfId="148"/>
    <tableColumn id="13" xr3:uid="{00000000-0010-0000-0700-00000D000000}" name="Periodo Licencia_x000a_Inicio" dataDxfId="147"/>
    <tableColumn id="14" xr3:uid="{00000000-0010-0000-0700-00000E000000}" name="Periodo Licencia_x000a_Conclusión" dataDxfId="146"/>
    <tableColumn id="15" xr3:uid="{00000000-0010-0000-0700-00000F000000}" name="Percepciones pagadas con Presupuesto Federal en el  Periodo reportado*" dataDxfId="145"/>
    <tableColumn id="16" xr3:uid="{00000000-0010-0000-0700-000010000000}" name="Percepciones pagadas con Presupuesto de otra Fuente en el  Periodo reportado*" dataDxfId="144"/>
    <tableColumn id="17" xr3:uid="{00000000-0010-0000-0700-000011000000}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17" totalsRowShown="0" headerRowDxfId="142" dataDxfId="141" tableBorderDxfId="140">
  <autoFilter ref="B14:M17" xr:uid="{00000000-0009-0000-0100-00000C000000}"/>
  <tableColumns count="12">
    <tableColumn id="1" xr3:uid="{00000000-0010-0000-0800-000001000000}" name="Entidad Federativa" dataDxfId="139"/>
    <tableColumn id="2" xr3:uid="{00000000-0010-0000-0800-000002000000}" name="Clave Centro de Trabajo" dataDxfId="138"/>
    <tableColumn id="3" xr3:uid="{00000000-0010-0000-0800-000003000000}" name="R.F.C." dataDxfId="137"/>
    <tableColumn id="4" xr3:uid="{00000000-0010-0000-0800-000004000000}" name="CURP" dataDxfId="136"/>
    <tableColumn id="5" xr3:uid="{00000000-0010-0000-0800-000005000000}" name="Nombre" dataDxfId="135"/>
    <tableColumn id="6" xr3:uid="{00000000-0010-0000-0800-000006000000}" name="Identificador del Contrato" dataDxfId="134"/>
    <tableColumn id="7" xr3:uid="{00000000-0010-0000-0800-000007000000}" name="Clave de Categoría" dataDxfId="133"/>
    <tableColumn id="8" xr3:uid="{00000000-0010-0000-0800-000008000000}" name="Horas Semana Mes " dataDxfId="132"/>
    <tableColumn id="9" xr3:uid="{00000000-0010-0000-0800-000009000000}" name="Periodo de Contratación_x000a_Inicio" dataDxfId="131"/>
    <tableColumn id="10" xr3:uid="{00000000-0010-0000-0800-00000A000000}" name="Periodo de Contratación_x000a_Conclusión" dataDxfId="130"/>
    <tableColumn id="11" xr3:uid="{00000000-0010-0000-0800-00000B000000}" name="Función" dataDxfId="129"/>
    <tableColumn id="12" xr3:uid="{00000000-0010-0000-0800-00000C000000}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S57"/>
  <sheetViews>
    <sheetView showGridLines="0" topLeftCell="A46" zoomScaleNormal="100" workbookViewId="0">
      <selection activeCell="B24" sqref="B24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44" t="s">
        <v>0</v>
      </c>
      <c r="C10" s="444"/>
      <c r="D10" s="444"/>
      <c r="E10" s="444"/>
      <c r="F10" s="444"/>
      <c r="G10" s="444"/>
      <c r="H10" s="444"/>
      <c r="I10" s="444"/>
      <c r="J10" s="444"/>
      <c r="K10" s="444"/>
      <c r="L10" s="444"/>
      <c r="M10" s="444"/>
      <c r="N10" s="444"/>
      <c r="O10" s="444"/>
      <c r="P10" s="444"/>
      <c r="Q10" s="444"/>
      <c r="R10" s="444"/>
    </row>
    <row r="11" spans="1:19" ht="21" customHeight="1" x14ac:dyDescent="0.25">
      <c r="B11" s="444"/>
      <c r="C11" s="444"/>
      <c r="D11" s="444"/>
      <c r="E11" s="444"/>
      <c r="F11" s="444"/>
      <c r="G11" s="444"/>
      <c r="H11" s="444"/>
      <c r="I11" s="444"/>
      <c r="J11" s="444"/>
      <c r="K11" s="444"/>
      <c r="L11" s="444"/>
      <c r="M11" s="444"/>
      <c r="N11" s="444"/>
      <c r="O11" s="444"/>
      <c r="P11" s="444"/>
      <c r="Q11" s="444"/>
      <c r="R11" s="444"/>
    </row>
    <row r="12" spans="1:19" ht="21" customHeight="1" x14ac:dyDescent="0.25">
      <c r="B12" s="444"/>
      <c r="C12" s="444"/>
      <c r="D12" s="444"/>
      <c r="E12" s="444"/>
      <c r="F12" s="444"/>
      <c r="G12" s="444"/>
      <c r="H12" s="444"/>
      <c r="I12" s="444"/>
      <c r="J12" s="444"/>
      <c r="K12" s="444"/>
      <c r="L12" s="444"/>
      <c r="M12" s="444"/>
      <c r="N12" s="444"/>
      <c r="O12" s="444"/>
      <c r="P12" s="444"/>
      <c r="Q12" s="444"/>
      <c r="R12" s="444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56" t="s">
        <v>1</v>
      </c>
      <c r="B16" s="456"/>
      <c r="C16" s="456"/>
      <c r="D16" s="393" t="s">
        <v>316</v>
      </c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R16" s="393"/>
      <c r="S16" s="1"/>
    </row>
    <row r="17" spans="1:19" ht="18.75" x14ac:dyDescent="0.3">
      <c r="A17" s="331" t="s">
        <v>2</v>
      </c>
      <c r="D17" s="432" t="s">
        <v>280</v>
      </c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1"/>
    </row>
    <row r="18" spans="1:19" ht="18.75" x14ac:dyDescent="0.3">
      <c r="A18" s="338" t="s">
        <v>3</v>
      </c>
      <c r="C18" s="320"/>
      <c r="D18" s="393" t="s">
        <v>1050</v>
      </c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35" t="s">
        <v>10</v>
      </c>
      <c r="C24" s="438" t="s">
        <v>11</v>
      </c>
      <c r="D24" s="438"/>
      <c r="E24" s="438"/>
      <c r="F24" s="439"/>
      <c r="G24" s="333"/>
      <c r="H24" s="6">
        <f>'A Y  II D3'!M19</f>
        <v>4</v>
      </c>
      <c r="I24" s="7"/>
      <c r="J24" s="6">
        <v>1</v>
      </c>
      <c r="K24" s="7"/>
      <c r="L24" s="6">
        <v>0</v>
      </c>
      <c r="M24" s="6"/>
      <c r="N24" s="6">
        <v>0</v>
      </c>
      <c r="O24" s="6"/>
      <c r="P24" s="340">
        <f>'A Y  II D3'!P19</f>
        <v>109559.42000000001</v>
      </c>
      <c r="Q24" s="7"/>
      <c r="R24" s="340">
        <f>'A Y  II D3'!Q21</f>
        <v>190565.99</v>
      </c>
      <c r="S24" s="8"/>
    </row>
    <row r="25" spans="1:19" ht="24" customHeight="1" x14ac:dyDescent="0.25">
      <c r="A25" s="5">
        <v>2</v>
      </c>
      <c r="B25" s="335" t="s">
        <v>12</v>
      </c>
      <c r="C25" s="438" t="s">
        <v>13</v>
      </c>
      <c r="D25" s="438"/>
      <c r="E25" s="438"/>
      <c r="F25" s="439"/>
      <c r="G25" s="333"/>
      <c r="H25" s="6">
        <f>'A Y II D4'!M19</f>
        <v>0</v>
      </c>
      <c r="I25" s="7"/>
      <c r="J25" s="6">
        <v>1</v>
      </c>
      <c r="K25" s="7"/>
      <c r="L25" s="6">
        <v>0</v>
      </c>
      <c r="M25" s="6"/>
      <c r="N25" s="6">
        <v>0</v>
      </c>
      <c r="O25" s="6"/>
      <c r="P25" s="340">
        <f>'A Y II D4'!P19</f>
        <v>0</v>
      </c>
      <c r="Q25" s="7"/>
      <c r="R25" s="340">
        <f>'A Y II D4'!P21</f>
        <v>0</v>
      </c>
      <c r="S25" s="8"/>
    </row>
    <row r="26" spans="1:19" ht="42" customHeight="1" x14ac:dyDescent="0.25">
      <c r="A26" s="5">
        <v>3</v>
      </c>
      <c r="B26" s="335" t="s">
        <v>14</v>
      </c>
      <c r="C26" s="440" t="s">
        <v>15</v>
      </c>
      <c r="D26" s="440"/>
      <c r="E26" s="440"/>
      <c r="F26" s="441"/>
      <c r="G26" s="334"/>
      <c r="H26" s="6">
        <f>'B)'!L22</f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40">
        <v>0</v>
      </c>
      <c r="Q26" s="7"/>
      <c r="R26" s="340">
        <v>0</v>
      </c>
      <c r="S26" s="8"/>
    </row>
    <row r="27" spans="1:19" ht="24" customHeight="1" x14ac:dyDescent="0.25">
      <c r="A27" s="5">
        <v>4</v>
      </c>
      <c r="B27" s="335" t="s">
        <v>16</v>
      </c>
      <c r="C27" s="436" t="s">
        <v>17</v>
      </c>
      <c r="D27" s="436"/>
      <c r="E27" s="436"/>
      <c r="F27" s="437"/>
      <c r="G27" s="333"/>
      <c r="H27" s="6">
        <f>'II B) Y 1'!C154</f>
        <v>138</v>
      </c>
      <c r="I27" s="7"/>
      <c r="J27" s="6">
        <v>2</v>
      </c>
      <c r="K27" s="7"/>
      <c r="L27" s="6">
        <f>H27</f>
        <v>138</v>
      </c>
      <c r="M27" s="6"/>
      <c r="N27" s="6">
        <f>H27</f>
        <v>138</v>
      </c>
      <c r="O27" s="7"/>
      <c r="P27" s="340">
        <f>P28</f>
        <v>6123512.8999999976</v>
      </c>
      <c r="Q27" s="7"/>
      <c r="R27" s="340">
        <f>R28</f>
        <v>1827375.8200000003</v>
      </c>
      <c r="S27" s="8"/>
    </row>
    <row r="28" spans="1:19" ht="24" customHeight="1" x14ac:dyDescent="0.25">
      <c r="A28" s="5">
        <v>5</v>
      </c>
      <c r="B28" s="335" t="s">
        <v>18</v>
      </c>
      <c r="C28" s="436" t="s">
        <v>19</v>
      </c>
      <c r="D28" s="436"/>
      <c r="E28" s="436"/>
      <c r="F28" s="437"/>
      <c r="G28" s="333"/>
      <c r="H28" s="6">
        <f>'II C y 1_'!P154</f>
        <v>138</v>
      </c>
      <c r="I28" s="7"/>
      <c r="J28" s="6">
        <v>3</v>
      </c>
      <c r="K28" s="7"/>
      <c r="L28" s="6">
        <f>H28</f>
        <v>138</v>
      </c>
      <c r="M28" s="6"/>
      <c r="N28" s="6">
        <f>H28</f>
        <v>138</v>
      </c>
      <c r="O28" s="6"/>
      <c r="P28" s="339">
        <f>'II C y 1_'!U154</f>
        <v>6123512.8999999976</v>
      </c>
      <c r="Q28" s="7"/>
      <c r="R28" s="340">
        <f>'II C y 1_'!V156</f>
        <v>1827375.8200000003</v>
      </c>
      <c r="S28" s="8"/>
    </row>
    <row r="29" spans="1:19" ht="24" customHeight="1" x14ac:dyDescent="0.25">
      <c r="A29" s="5">
        <v>6</v>
      </c>
      <c r="B29" s="335" t="s">
        <v>20</v>
      </c>
      <c r="C29" s="436" t="s">
        <v>21</v>
      </c>
      <c r="D29" s="436"/>
      <c r="E29" s="436"/>
      <c r="F29" s="437"/>
      <c r="G29" s="333"/>
      <c r="H29" s="6">
        <f>'II D) 2'!C20</f>
        <v>6</v>
      </c>
      <c r="I29" s="7"/>
      <c r="J29" s="6">
        <v>1</v>
      </c>
      <c r="K29" s="7"/>
      <c r="L29" s="6">
        <f>H29</f>
        <v>6</v>
      </c>
      <c r="M29" s="6"/>
      <c r="N29" s="6">
        <f>H29</f>
        <v>6</v>
      </c>
      <c r="O29" s="6"/>
      <c r="P29" s="340">
        <v>0</v>
      </c>
      <c r="R29" s="340">
        <v>0</v>
      </c>
      <c r="S29" s="8"/>
    </row>
    <row r="30" spans="1:19" ht="24" customHeight="1" x14ac:dyDescent="0.25">
      <c r="A30" s="5">
        <v>7</v>
      </c>
      <c r="B30" s="335" t="s">
        <v>22</v>
      </c>
      <c r="C30" s="452" t="s">
        <v>23</v>
      </c>
      <c r="D30" s="452"/>
      <c r="E30" s="452"/>
      <c r="F30" s="453"/>
      <c r="G30" s="333"/>
      <c r="H30" s="6">
        <f>'II D) 4'!C19</f>
        <v>0</v>
      </c>
      <c r="I30" s="7"/>
      <c r="J30" s="6">
        <v>1</v>
      </c>
      <c r="K30" s="7"/>
      <c r="L30" s="6">
        <v>0</v>
      </c>
      <c r="M30" s="6"/>
      <c r="N30" s="6">
        <v>0</v>
      </c>
      <c r="O30" s="6"/>
      <c r="P30" s="340">
        <v>0</v>
      </c>
      <c r="R30" s="340">
        <v>0</v>
      </c>
      <c r="S30" s="8"/>
    </row>
    <row r="31" spans="1:19" ht="24" customHeight="1" x14ac:dyDescent="0.25">
      <c r="A31" s="5">
        <v>8</v>
      </c>
      <c r="B31" s="335" t="s">
        <v>24</v>
      </c>
      <c r="C31" s="436" t="s">
        <v>25</v>
      </c>
      <c r="D31" s="436"/>
      <c r="E31" s="436"/>
      <c r="F31" s="437"/>
      <c r="G31" s="333"/>
      <c r="H31" s="6">
        <f>'II D) 4 A'!C19</f>
        <v>0</v>
      </c>
      <c r="I31" s="7"/>
      <c r="J31" s="6">
        <v>1</v>
      </c>
      <c r="K31" s="7"/>
      <c r="L31" s="6">
        <v>0</v>
      </c>
      <c r="M31" s="6">
        <v>0</v>
      </c>
      <c r="N31" s="6">
        <v>0</v>
      </c>
      <c r="O31" s="6"/>
      <c r="P31" s="340">
        <v>0</v>
      </c>
      <c r="Q31" s="7"/>
      <c r="R31" s="340">
        <v>0</v>
      </c>
      <c r="S31" s="8"/>
    </row>
    <row r="32" spans="1:19" ht="24" customHeight="1" x14ac:dyDescent="0.25">
      <c r="A32" s="5">
        <v>9</v>
      </c>
      <c r="B32" s="335" t="s">
        <v>26</v>
      </c>
      <c r="C32" s="436" t="s">
        <v>27</v>
      </c>
      <c r="D32" s="436"/>
      <c r="E32" s="436"/>
      <c r="F32" s="437"/>
      <c r="G32" s="333"/>
      <c r="H32" s="6">
        <f>'II D) 6'!D18</f>
        <v>0</v>
      </c>
      <c r="I32" s="7"/>
      <c r="J32" s="6">
        <v>1</v>
      </c>
      <c r="K32" s="7"/>
      <c r="L32" s="6">
        <v>0</v>
      </c>
      <c r="M32" s="6"/>
      <c r="N32" s="6">
        <v>0</v>
      </c>
      <c r="O32" s="6"/>
      <c r="P32" s="340">
        <v>0</v>
      </c>
      <c r="Q32" s="7"/>
      <c r="R32" s="340">
        <v>0</v>
      </c>
      <c r="S32" s="8"/>
    </row>
    <row r="33" spans="1:19" ht="24" customHeight="1" x14ac:dyDescent="0.25">
      <c r="A33" s="5">
        <v>10</v>
      </c>
      <c r="B33" s="335" t="s">
        <v>28</v>
      </c>
      <c r="C33" s="454" t="s">
        <v>29</v>
      </c>
      <c r="D33" s="454"/>
      <c r="E33" s="454"/>
      <c r="F33" s="455"/>
      <c r="G33" s="333"/>
      <c r="H33" s="6">
        <f>COUNTA(Tabla15[Descripción Nivel / Subnivel])</f>
        <v>23</v>
      </c>
      <c r="I33" s="7"/>
      <c r="J33" s="6">
        <v>1</v>
      </c>
      <c r="K33" s="7"/>
      <c r="L33" s="6">
        <v>0</v>
      </c>
      <c r="M33" s="6"/>
      <c r="N33" s="6">
        <v>0</v>
      </c>
      <c r="O33" s="6"/>
      <c r="P33" s="340">
        <v>0</v>
      </c>
      <c r="Q33" s="7"/>
      <c r="R33" s="340">
        <v>0</v>
      </c>
      <c r="S33" s="8"/>
    </row>
    <row r="34" spans="1:19" ht="24" customHeight="1" x14ac:dyDescent="0.25">
      <c r="A34" s="5">
        <v>11</v>
      </c>
      <c r="B34" s="335" t="s">
        <v>30</v>
      </c>
      <c r="C34" s="454" t="s">
        <v>31</v>
      </c>
      <c r="D34" s="454"/>
      <c r="E34" s="454"/>
      <c r="F34" s="455"/>
      <c r="G34" s="333"/>
      <c r="H34" s="6">
        <f>COUNTA(Tabla16[Descripción de la categoría])</f>
        <v>25</v>
      </c>
      <c r="I34" s="7"/>
      <c r="J34" s="6">
        <v>1</v>
      </c>
      <c r="K34" s="7"/>
      <c r="L34" s="6">
        <v>0</v>
      </c>
      <c r="M34" s="6"/>
      <c r="N34" s="6">
        <v>0</v>
      </c>
      <c r="O34" s="6"/>
      <c r="P34" s="340">
        <v>0</v>
      </c>
      <c r="Q34" s="7"/>
      <c r="R34" s="340">
        <v>0</v>
      </c>
      <c r="S34" s="8"/>
    </row>
    <row r="35" spans="1:19" ht="24" customHeight="1" x14ac:dyDescent="0.25">
      <c r="A35" s="5">
        <v>12</v>
      </c>
      <c r="B35" s="335" t="s">
        <v>32</v>
      </c>
      <c r="C35" s="436" t="s">
        <v>33</v>
      </c>
      <c r="D35" s="436"/>
      <c r="E35" s="436"/>
      <c r="F35" s="437"/>
      <c r="G35" s="333"/>
      <c r="H35" s="6">
        <f>COUNTA(Tabla17[[Descripción del concepto de pago ]])</f>
        <v>70</v>
      </c>
      <c r="I35" s="7"/>
      <c r="J35" s="6">
        <v>2</v>
      </c>
      <c r="K35" s="7"/>
      <c r="L35" s="6">
        <v>0</v>
      </c>
      <c r="M35" s="6"/>
      <c r="N35" s="6">
        <v>0</v>
      </c>
      <c r="O35" s="6"/>
      <c r="P35" s="340">
        <v>0</v>
      </c>
      <c r="Q35" s="7"/>
      <c r="R35" s="340">
        <v>0</v>
      </c>
      <c r="S35" s="8"/>
    </row>
    <row r="36" spans="1:19" ht="24" customHeight="1" x14ac:dyDescent="0.25">
      <c r="A36" s="5">
        <v>13</v>
      </c>
      <c r="B36" s="335" t="s">
        <v>34</v>
      </c>
      <c r="C36" s="436" t="s">
        <v>35</v>
      </c>
      <c r="D36" s="436"/>
      <c r="E36" s="436"/>
      <c r="F36" s="437"/>
      <c r="G36" s="333"/>
      <c r="H36" s="6">
        <f>'E)'!C20</f>
        <v>0</v>
      </c>
      <c r="I36" s="7"/>
      <c r="J36" s="6">
        <v>0</v>
      </c>
      <c r="K36" s="7"/>
      <c r="L36" s="6">
        <v>0</v>
      </c>
      <c r="M36" s="6"/>
      <c r="N36" s="6">
        <v>0</v>
      </c>
      <c r="O36" s="6"/>
      <c r="P36" s="340">
        <v>0</v>
      </c>
      <c r="Q36" s="7"/>
      <c r="R36" s="340">
        <v>0</v>
      </c>
      <c r="S36" s="8"/>
    </row>
    <row r="37" spans="1:19" ht="40.5" customHeight="1" x14ac:dyDescent="0.25">
      <c r="A37" s="5">
        <v>14</v>
      </c>
      <c r="B37" s="335" t="s">
        <v>36</v>
      </c>
      <c r="C37" s="440" t="s">
        <v>37</v>
      </c>
      <c r="D37" s="440"/>
      <c r="E37" s="440"/>
      <c r="F37" s="441"/>
      <c r="G37" s="334"/>
      <c r="H37" s="6">
        <f>'F) 1'!C18</f>
        <v>0</v>
      </c>
      <c r="I37" s="7"/>
      <c r="J37" s="6">
        <v>0</v>
      </c>
      <c r="K37" s="7"/>
      <c r="L37" s="6">
        <v>0</v>
      </c>
      <c r="M37" s="6"/>
      <c r="N37" s="6">
        <v>0</v>
      </c>
      <c r="O37" s="6"/>
      <c r="P37" s="340">
        <v>0</v>
      </c>
      <c r="Q37" s="7"/>
      <c r="R37" s="340">
        <v>0</v>
      </c>
      <c r="S37" s="8"/>
    </row>
    <row r="38" spans="1:19" ht="41.25" customHeight="1" x14ac:dyDescent="0.25">
      <c r="A38" s="5">
        <v>15</v>
      </c>
      <c r="B38" s="335" t="s">
        <v>38</v>
      </c>
      <c r="C38" s="440" t="s">
        <v>39</v>
      </c>
      <c r="D38" s="440"/>
      <c r="E38" s="440"/>
      <c r="F38" s="441"/>
      <c r="G38" s="334"/>
      <c r="H38" s="6">
        <f>'F) 2'!C18</f>
        <v>0</v>
      </c>
      <c r="I38" s="7"/>
      <c r="J38" s="6">
        <v>0</v>
      </c>
      <c r="K38" s="7"/>
      <c r="L38" s="6">
        <v>0</v>
      </c>
      <c r="M38" s="6"/>
      <c r="N38" s="6">
        <v>0</v>
      </c>
      <c r="O38" s="6"/>
      <c r="P38" s="340">
        <v>0</v>
      </c>
      <c r="Q38" s="7"/>
      <c r="R38" s="340">
        <v>0</v>
      </c>
      <c r="S38" s="8"/>
    </row>
    <row r="39" spans="1:19" ht="60" customHeight="1" x14ac:dyDescent="0.25">
      <c r="A39" s="5">
        <v>16</v>
      </c>
      <c r="B39" s="335" t="s">
        <v>40</v>
      </c>
      <c r="C39" s="442" t="s">
        <v>41</v>
      </c>
      <c r="D39" s="442"/>
      <c r="E39" s="442"/>
      <c r="F39" s="443"/>
      <c r="G39" s="334"/>
      <c r="H39" s="6">
        <f>'G)'!C19</f>
        <v>0</v>
      </c>
      <c r="I39" s="7"/>
      <c r="J39" s="6">
        <v>0</v>
      </c>
      <c r="K39" s="7"/>
      <c r="L39" s="6">
        <v>0</v>
      </c>
      <c r="M39" s="6"/>
      <c r="N39" s="6">
        <v>0</v>
      </c>
      <c r="O39" s="6"/>
      <c r="P39" s="340">
        <v>0</v>
      </c>
      <c r="Q39" s="7"/>
      <c r="R39" s="340">
        <v>0</v>
      </c>
      <c r="S39" s="8"/>
    </row>
    <row r="40" spans="1:19" ht="24" customHeight="1" x14ac:dyDescent="0.25">
      <c r="A40" s="5">
        <v>17</v>
      </c>
      <c r="B40" s="335" t="s">
        <v>318</v>
      </c>
      <c r="C40" s="442" t="s">
        <v>271</v>
      </c>
      <c r="D40" s="442"/>
      <c r="E40" s="442"/>
      <c r="F40" s="443"/>
      <c r="G40" s="334"/>
      <c r="H40" s="6">
        <f>COUNTA(H!B23:B28)</f>
        <v>6</v>
      </c>
      <c r="I40" s="7"/>
      <c r="J40" s="6">
        <v>1</v>
      </c>
      <c r="K40" s="7"/>
      <c r="L40" s="6">
        <v>0</v>
      </c>
      <c r="M40" s="6"/>
      <c r="N40" s="6">
        <v>0</v>
      </c>
      <c r="O40" s="6"/>
      <c r="P40" s="349">
        <v>0</v>
      </c>
      <c r="Q40" s="7"/>
      <c r="R40" s="349">
        <v>0</v>
      </c>
      <c r="S40" s="8"/>
    </row>
    <row r="41" spans="1:19" x14ac:dyDescent="0.25">
      <c r="C41" s="9"/>
      <c r="D41" s="9"/>
      <c r="E41" s="9"/>
      <c r="F41" s="9"/>
      <c r="G41" s="9"/>
      <c r="H41" s="10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33" t="s">
        <v>780</v>
      </c>
      <c r="C46" s="434"/>
      <c r="D46" s="434"/>
      <c r="E46" s="435"/>
    </row>
    <row r="47" spans="1:19" x14ac:dyDescent="0.25">
      <c r="B47" s="448" t="s">
        <v>42</v>
      </c>
      <c r="C47" s="449"/>
      <c r="D47" s="449"/>
      <c r="E47" s="450"/>
    </row>
    <row r="48" spans="1:19" x14ac:dyDescent="0.25">
      <c r="B48" s="14"/>
      <c r="C48" s="15"/>
      <c r="D48" s="15"/>
      <c r="E48" s="16"/>
    </row>
    <row r="49" spans="2:5" x14ac:dyDescent="0.25">
      <c r="B49" s="433" t="s">
        <v>1185</v>
      </c>
      <c r="C49" s="434"/>
      <c r="D49" s="434"/>
      <c r="E49" s="435"/>
    </row>
    <row r="50" spans="2:5" x14ac:dyDescent="0.25">
      <c r="B50" s="448" t="s">
        <v>43</v>
      </c>
      <c r="C50" s="449"/>
      <c r="D50" s="449"/>
      <c r="E50" s="450"/>
    </row>
    <row r="51" spans="2:5" x14ac:dyDescent="0.25">
      <c r="B51" s="14"/>
      <c r="C51" s="15"/>
      <c r="D51" s="15"/>
      <c r="E51" s="16"/>
    </row>
    <row r="52" spans="2:5" x14ac:dyDescent="0.25">
      <c r="B52" s="433"/>
      <c r="C52" s="434"/>
      <c r="D52" s="434"/>
      <c r="E52" s="435"/>
    </row>
    <row r="53" spans="2:5" x14ac:dyDescent="0.25">
      <c r="B53" s="448" t="s">
        <v>44</v>
      </c>
      <c r="C53" s="449"/>
      <c r="D53" s="449"/>
      <c r="E53" s="450"/>
    </row>
    <row r="54" spans="2:5" x14ac:dyDescent="0.25">
      <c r="B54" s="14"/>
      <c r="C54" s="15"/>
      <c r="D54" s="15"/>
      <c r="E54" s="16"/>
    </row>
    <row r="55" spans="2:5" x14ac:dyDescent="0.25">
      <c r="B55" s="451">
        <v>44378</v>
      </c>
      <c r="C55" s="434"/>
      <c r="D55" s="434"/>
      <c r="E55" s="435"/>
    </row>
    <row r="56" spans="2:5" x14ac:dyDescent="0.25">
      <c r="B56" s="448" t="s">
        <v>45</v>
      </c>
      <c r="C56" s="449"/>
      <c r="D56" s="449"/>
      <c r="E56" s="450"/>
    </row>
    <row r="57" spans="2:5" x14ac:dyDescent="0.25">
      <c r="B57" s="445"/>
      <c r="C57" s="446"/>
      <c r="D57" s="446"/>
      <c r="E57" s="447"/>
    </row>
  </sheetData>
  <mergeCells count="29">
    <mergeCell ref="B10:R12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 xr:uid="{00000000-0004-0000-0000-000000000000}"/>
    <hyperlink ref="C28" location="'II C y 1_'!A1" display="'II C y 1_'!A1" xr:uid="{00000000-0004-0000-0000-000001000000}"/>
    <hyperlink ref="C29" location="'II D) 2'!A1" display="'II D) 2'!A1" xr:uid="{00000000-0004-0000-0000-000002000000}"/>
    <hyperlink ref="C30" location="'II D) 4'!A1" display="'II D) 4'!A1" xr:uid="{00000000-0004-0000-0000-000003000000}"/>
    <hyperlink ref="C31" location="'II D) 4 A'!A1" display="'II D) 4 A'!A1" xr:uid="{00000000-0004-0000-0000-000004000000}"/>
    <hyperlink ref="C32" location="'II D) 6'!A1" display="'II D) 6'!A1" xr:uid="{00000000-0004-0000-0000-000005000000}"/>
    <hyperlink ref="C33" location="'II D) 7 1'!A1" display="'II D) 7 1'!A1" xr:uid="{00000000-0004-0000-0000-000006000000}"/>
    <hyperlink ref="C34" location="'II D) 7 2 '!A1" display="'II D) 7 2 '!A1" xr:uid="{00000000-0004-0000-0000-000007000000}"/>
    <hyperlink ref="C35" location="'II D) 7 3'!A1" display="'II D) 7 3'!A1" xr:uid="{00000000-0004-0000-0000-000008000000}"/>
    <hyperlink ref="C36" location="'E)'!A1" display="'E)'!A1" xr:uid="{00000000-0004-0000-0000-000009000000}"/>
    <hyperlink ref="C37" location="'F) 1'!A1" display="Trabajadores con Doble Asignación Salarial en Municipios no Colindantes Geográficamente" xr:uid="{00000000-0004-0000-0000-00000A000000}"/>
    <hyperlink ref="C38" location="'F) 2'!A1" display="'F) 2'!A1" xr:uid="{00000000-0004-0000-0000-00000B000000}"/>
    <hyperlink ref="B25" location="'A Y II D4'!A1" display="A y II D4" xr:uid="{00000000-0004-0000-0000-00000C000000}"/>
    <hyperlink ref="B26" location="'B)'!A1" display="B   " xr:uid="{00000000-0004-0000-0000-00000D000000}"/>
    <hyperlink ref="B27" location="'II B) Y 1'!A1" display="II B y 1" xr:uid="{00000000-0004-0000-0000-00000E000000}"/>
    <hyperlink ref="B28" location="'II C y 1_'!A1" display="II C y 1" xr:uid="{00000000-0004-0000-0000-00000F000000}"/>
    <hyperlink ref="B29" location="'II D) 2'!A1" display="II D2" xr:uid="{00000000-0004-0000-0000-000010000000}"/>
    <hyperlink ref="B30" location="'II D) 4'!A1" display="II D4" xr:uid="{00000000-0004-0000-0000-000011000000}"/>
    <hyperlink ref="B31" location="'II D) 4 A'!A1" display="II D 4A" xr:uid="{00000000-0004-0000-0000-000012000000}"/>
    <hyperlink ref="B32" location="'II D) 6'!A1" display="II D 6" xr:uid="{00000000-0004-0000-0000-000013000000}"/>
    <hyperlink ref="B33" location="'II D) 7 1'!A1" display="II D 71 " xr:uid="{00000000-0004-0000-0000-000014000000}"/>
    <hyperlink ref="B34" location="'II D) 7 2 '!A1" display="II D 72 " xr:uid="{00000000-0004-0000-0000-000015000000}"/>
    <hyperlink ref="B35" location="'II D) 7 3'!A1" display="II D 73 " xr:uid="{00000000-0004-0000-0000-000016000000}"/>
    <hyperlink ref="B36" location="'E)'!A1" display="E" xr:uid="{00000000-0004-0000-0000-000017000000}"/>
    <hyperlink ref="B37" location="'F) 1'!A1" display="F1" xr:uid="{00000000-0004-0000-0000-000018000000}"/>
    <hyperlink ref="B38" location="'F) 2'!A1" display="F2" xr:uid="{00000000-0004-0000-0000-000019000000}"/>
    <hyperlink ref="B39" location="'G)'!A1" display="G" xr:uid="{00000000-0004-0000-0000-00001A000000}"/>
    <hyperlink ref="B24" location="'A Y  II D3'!A1" display="A y II D3" xr:uid="{00000000-0004-0000-0000-00001B000000}"/>
    <hyperlink ref="C39" location="'G)'!A1" display="Trabajadores Cuyo Salario Básico Supere los Ingresos Promedio de un Docente en la Categoría más Alta del Tabulador Salarial Correspondiente a Cada Entidad" xr:uid="{00000000-0004-0000-0000-00001C000000}"/>
    <hyperlink ref="C26" location="'B)'!A1" display="'B)'!A1" xr:uid="{00000000-0004-0000-0000-00001D000000}"/>
    <hyperlink ref="C25" location="'A Y II D4'!A1" display="'A Y II D4'!A1" xr:uid="{00000000-0004-0000-0000-00001E000000}"/>
    <hyperlink ref="C24" location="'A Y  II D3'!A1" display="Personal Comisionado" xr:uid="{00000000-0004-0000-0000-00001F000000}"/>
    <hyperlink ref="C40:F40" location="H!A1" display="Movimientos de Personal por Centro de Trabajo" xr:uid="{00000000-0004-0000-0000-000020000000}"/>
    <hyperlink ref="C30:F30" location="'II D) 4 A'!A1" display="Trabajadores Jubilados en el Periodo" xr:uid="{00000000-0004-0000-0000-000021000000}"/>
  </hyperlinks>
  <printOptions horizontalCentered="1"/>
  <pageMargins left="0.31496062992125984" right="0.31496062992125984" top="0.74803149606299213" bottom="0.74803149606299213" header="0.31496062992125984" footer="0.31496062992125984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37"/>
  <sheetViews>
    <sheetView showGridLines="0" topLeftCell="A7" zoomScaleNormal="100" workbookViewId="0">
      <selection activeCell="B32" sqref="B32:D32"/>
    </sheetView>
  </sheetViews>
  <sheetFormatPr baseColWidth="10" defaultColWidth="38.140625" defaultRowHeight="15" x14ac:dyDescent="0.25"/>
  <cols>
    <col min="1" max="1" width="2.28515625" style="193" customWidth="1"/>
    <col min="2" max="2" width="17.42578125" style="193" customWidth="1"/>
    <col min="3" max="3" width="19.85546875" style="193" customWidth="1"/>
    <col min="4" max="4" width="24.28515625" style="193" bestFit="1" customWidth="1"/>
    <col min="5" max="5" width="27.140625" style="193" customWidth="1"/>
    <col min="6" max="6" width="49.28515625" style="193" customWidth="1"/>
    <col min="7" max="7" width="13.7109375" style="193" customWidth="1"/>
    <col min="8" max="8" width="13.28515625" style="193" customWidth="1"/>
    <col min="9" max="9" width="11.85546875" style="193" customWidth="1"/>
    <col min="10" max="10" width="11.7109375" style="193" customWidth="1"/>
    <col min="11" max="11" width="13.28515625" style="193" customWidth="1"/>
    <col min="12" max="12" width="66" style="193" bestFit="1" customWidth="1"/>
    <col min="13" max="13" width="18" style="193" customWidth="1"/>
    <col min="14" max="14" width="3.7109375" style="193" customWidth="1"/>
    <col min="15" max="246" width="11.42578125" style="193" customWidth="1"/>
    <col min="247" max="248" width="3.7109375" style="193" customWidth="1"/>
    <col min="249" max="249" width="20.42578125" style="193" customWidth="1"/>
    <col min="250" max="250" width="24.28515625" style="193" bestFit="1" customWidth="1"/>
    <col min="251" max="251" width="22.42578125" style="193" bestFit="1" customWidth="1"/>
    <col min="252" max="16384" width="38.140625" style="19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62" t="s">
        <v>174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4" t="str">
        <f>'Caratula Resumen'!D16</f>
        <v xml:space="preserve"> ZACATECAS </v>
      </c>
    </row>
    <row r="8" spans="1:247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362"/>
      <c r="M8" s="361" t="str">
        <f>'Caratula Resumen'!D18</f>
        <v>II Trimestre</v>
      </c>
    </row>
    <row r="9" spans="1:247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70"/>
    </row>
    <row r="11" spans="1:247" x14ac:dyDescent="0.25">
      <c r="A11" s="114"/>
      <c r="B11" s="460" t="s">
        <v>47</v>
      </c>
      <c r="C11" s="465" t="s">
        <v>167</v>
      </c>
      <c r="D11" s="465" t="s">
        <v>48</v>
      </c>
      <c r="E11" s="465" t="s">
        <v>49</v>
      </c>
      <c r="F11" s="465" t="s">
        <v>50</v>
      </c>
      <c r="G11" s="503" t="s">
        <v>175</v>
      </c>
      <c r="H11" s="465" t="s">
        <v>176</v>
      </c>
      <c r="I11" s="465"/>
      <c r="J11" s="465" t="s">
        <v>177</v>
      </c>
      <c r="K11" s="465"/>
      <c r="L11" s="503" t="s">
        <v>178</v>
      </c>
      <c r="M11" s="503" t="s">
        <v>179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</row>
    <row r="12" spans="1:247" ht="45" x14ac:dyDescent="0.25">
      <c r="A12" s="114"/>
      <c r="B12" s="460"/>
      <c r="C12" s="465"/>
      <c r="D12" s="465"/>
      <c r="E12" s="465"/>
      <c r="F12" s="465"/>
      <c r="G12" s="503"/>
      <c r="H12" s="214" t="s">
        <v>67</v>
      </c>
      <c r="I12" s="214" t="s">
        <v>68</v>
      </c>
      <c r="J12" s="215" t="s">
        <v>70</v>
      </c>
      <c r="K12" s="214" t="s">
        <v>71</v>
      </c>
      <c r="L12" s="503"/>
      <c r="M12" s="503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</row>
    <row r="13" spans="1:247" x14ac:dyDescent="0.25">
      <c r="A13" s="216"/>
      <c r="B13" s="216"/>
      <c r="C13" s="217"/>
      <c r="D13" s="217"/>
      <c r="E13" s="217"/>
      <c r="F13" s="217"/>
      <c r="G13" s="217"/>
      <c r="H13" s="217"/>
      <c r="I13" s="217"/>
      <c r="J13" s="199"/>
      <c r="K13" s="199"/>
      <c r="L13" s="198"/>
      <c r="M13" s="218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  <c r="FU13" s="212"/>
      <c r="FV13" s="212"/>
      <c r="FW13" s="212"/>
      <c r="FX13" s="212"/>
      <c r="FY13" s="212"/>
      <c r="FZ13" s="212"/>
      <c r="GA13" s="212"/>
      <c r="GB13" s="212"/>
      <c r="GC13" s="212"/>
      <c r="GD13" s="212"/>
      <c r="GE13" s="212"/>
      <c r="GF13" s="212"/>
      <c r="GG13" s="212"/>
      <c r="GH13" s="212"/>
      <c r="GI13" s="212"/>
      <c r="GJ13" s="212"/>
      <c r="GK13" s="212"/>
      <c r="GL13" s="212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12"/>
      <c r="GY13" s="21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12"/>
      <c r="IB13" s="212"/>
      <c r="IC13" s="212"/>
      <c r="ID13" s="212"/>
      <c r="IE13" s="212"/>
      <c r="IF13" s="212"/>
      <c r="IG13" s="212"/>
      <c r="IH13" s="212"/>
      <c r="II13" s="212"/>
      <c r="IJ13" s="212"/>
      <c r="IK13" s="212"/>
      <c r="IL13" s="212"/>
      <c r="IM13" s="212"/>
    </row>
    <row r="14" spans="1:247" ht="60" hidden="1" x14ac:dyDescent="0.25">
      <c r="A14" s="216"/>
      <c r="B14" s="147" t="s">
        <v>47</v>
      </c>
      <c r="C14" s="80" t="s">
        <v>167</v>
      </c>
      <c r="D14" s="80" t="s">
        <v>48</v>
      </c>
      <c r="E14" s="80" t="s">
        <v>49</v>
      </c>
      <c r="F14" s="80" t="s">
        <v>50</v>
      </c>
      <c r="G14" s="147" t="s">
        <v>175</v>
      </c>
      <c r="H14" s="214" t="s">
        <v>67</v>
      </c>
      <c r="I14" s="214" t="s">
        <v>68</v>
      </c>
      <c r="J14" s="214" t="s">
        <v>180</v>
      </c>
      <c r="K14" s="214" t="s">
        <v>181</v>
      </c>
      <c r="L14" s="145" t="s">
        <v>178</v>
      </c>
      <c r="M14" s="147" t="s">
        <v>179</v>
      </c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  <c r="FU14" s="212"/>
      <c r="FV14" s="212"/>
      <c r="FW14" s="212"/>
      <c r="FX14" s="212"/>
      <c r="FY14" s="212"/>
      <c r="FZ14" s="212"/>
      <c r="GA14" s="212"/>
      <c r="GB14" s="212"/>
      <c r="GC14" s="212"/>
      <c r="GD14" s="212"/>
      <c r="GE14" s="212"/>
      <c r="GF14" s="212"/>
      <c r="GG14" s="212"/>
      <c r="GH14" s="212"/>
      <c r="GI14" s="212"/>
      <c r="GJ14" s="212"/>
      <c r="GK14" s="212"/>
      <c r="GL14" s="212"/>
      <c r="GM14" s="212"/>
      <c r="GN14" s="212"/>
      <c r="GO14" s="212"/>
      <c r="GP14" s="212"/>
      <c r="GQ14" s="212"/>
      <c r="GR14" s="212"/>
      <c r="GS14" s="212"/>
      <c r="GT14" s="212"/>
      <c r="GU14" s="212"/>
      <c r="GV14" s="212"/>
      <c r="GW14" s="212"/>
      <c r="GX14" s="212"/>
      <c r="GY14" s="212"/>
      <c r="GZ14" s="212"/>
      <c r="HA14" s="212"/>
      <c r="HB14" s="212"/>
      <c r="HC14" s="212"/>
      <c r="HD14" s="212"/>
      <c r="HE14" s="212"/>
      <c r="HF14" s="212"/>
      <c r="HG14" s="212"/>
      <c r="HH14" s="212"/>
      <c r="HI14" s="212"/>
      <c r="HJ14" s="212"/>
      <c r="HK14" s="212"/>
      <c r="HL14" s="212"/>
      <c r="HM14" s="212"/>
      <c r="HN14" s="212"/>
      <c r="HO14" s="212"/>
      <c r="HP14" s="212"/>
      <c r="HQ14" s="212"/>
      <c r="HR14" s="212"/>
      <c r="HS14" s="212"/>
      <c r="HT14" s="212"/>
      <c r="HU14" s="212"/>
      <c r="HV14" s="212"/>
      <c r="HW14" s="212"/>
      <c r="HX14" s="212"/>
      <c r="HY14" s="212"/>
      <c r="HZ14" s="212"/>
      <c r="IA14" s="212"/>
      <c r="IB14" s="212"/>
      <c r="IC14" s="212"/>
      <c r="ID14" s="212"/>
      <c r="IE14" s="212"/>
      <c r="IF14" s="212"/>
      <c r="IG14" s="212"/>
      <c r="IH14" s="212"/>
    </row>
    <row r="15" spans="1:247" ht="15" customHeight="1" x14ac:dyDescent="0.25">
      <c r="A15" s="216"/>
      <c r="B15" s="219"/>
      <c r="C15" s="207"/>
      <c r="D15" s="207"/>
      <c r="E15" s="207"/>
      <c r="F15" s="220"/>
      <c r="G15" s="221"/>
      <c r="H15" s="222"/>
      <c r="I15" s="223"/>
      <c r="J15" s="224"/>
      <c r="K15" s="224"/>
      <c r="L15" s="185"/>
      <c r="M15" s="225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  <c r="FU15" s="212"/>
      <c r="FV15" s="212"/>
      <c r="FW15" s="212"/>
      <c r="FX15" s="212"/>
      <c r="FY15" s="212"/>
      <c r="FZ15" s="212"/>
      <c r="GA15" s="212"/>
      <c r="GB15" s="212"/>
      <c r="GC15" s="212"/>
      <c r="GD15" s="212"/>
      <c r="GE15" s="212"/>
      <c r="GF15" s="212"/>
      <c r="GG15" s="212"/>
      <c r="GH15" s="212"/>
      <c r="GI15" s="212"/>
      <c r="GJ15" s="212"/>
      <c r="GK15" s="212"/>
      <c r="GL15" s="212"/>
      <c r="GM15" s="212"/>
      <c r="GN15" s="212"/>
      <c r="GO15" s="212"/>
      <c r="GP15" s="212"/>
      <c r="GQ15" s="212"/>
      <c r="GR15" s="212"/>
      <c r="GS15" s="212"/>
      <c r="GT15" s="212"/>
      <c r="GU15" s="212"/>
      <c r="GV15" s="212"/>
      <c r="GW15" s="212"/>
      <c r="GX15" s="212"/>
      <c r="GY15" s="212"/>
      <c r="GZ15" s="212"/>
      <c r="HA15" s="212"/>
      <c r="HB15" s="212"/>
      <c r="HC15" s="212"/>
      <c r="HD15" s="212"/>
      <c r="HE15" s="212"/>
      <c r="HF15" s="212"/>
      <c r="HG15" s="212"/>
      <c r="HH15" s="212"/>
      <c r="HI15" s="212"/>
      <c r="HJ15" s="212"/>
      <c r="HK15" s="212"/>
      <c r="HL15" s="212"/>
      <c r="HM15" s="212"/>
      <c r="HN15" s="212"/>
      <c r="HO15" s="212"/>
      <c r="HP15" s="212"/>
      <c r="HQ15" s="212"/>
      <c r="HR15" s="212"/>
      <c r="HS15" s="212"/>
      <c r="HT15" s="212"/>
      <c r="HU15" s="212"/>
      <c r="HV15" s="212"/>
      <c r="HW15" s="212"/>
      <c r="HX15" s="212"/>
      <c r="HY15" s="212"/>
      <c r="HZ15" s="212"/>
      <c r="IA15" s="212"/>
      <c r="IB15" s="212"/>
      <c r="IC15" s="212"/>
      <c r="ID15" s="212"/>
      <c r="IE15" s="212"/>
      <c r="IF15" s="212"/>
      <c r="IG15" s="212"/>
      <c r="IH15" s="212"/>
    </row>
    <row r="16" spans="1:247" ht="15" customHeight="1" x14ac:dyDescent="0.25">
      <c r="A16" s="216"/>
      <c r="B16" s="219"/>
      <c r="C16" s="207"/>
      <c r="D16" s="207"/>
      <c r="E16" s="207"/>
      <c r="F16" s="220"/>
      <c r="G16" s="221"/>
      <c r="H16" s="222"/>
      <c r="I16" s="223"/>
      <c r="J16" s="224"/>
      <c r="K16" s="224"/>
      <c r="L16" s="185"/>
      <c r="M16" s="225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212"/>
      <c r="FA16" s="212"/>
      <c r="FB16" s="212"/>
      <c r="FC16" s="212"/>
      <c r="FD16" s="212"/>
      <c r="FE16" s="212"/>
      <c r="FF16" s="212"/>
      <c r="FG16" s="212"/>
      <c r="FH16" s="212"/>
      <c r="FI16" s="212"/>
      <c r="FJ16" s="212"/>
      <c r="FK16" s="212"/>
      <c r="FL16" s="212"/>
      <c r="FM16" s="212"/>
      <c r="FN16" s="212"/>
      <c r="FO16" s="212"/>
      <c r="FP16" s="212"/>
      <c r="FQ16" s="212"/>
      <c r="FR16" s="212"/>
      <c r="FS16" s="212"/>
      <c r="FT16" s="212"/>
      <c r="FU16" s="212"/>
      <c r="FV16" s="212"/>
      <c r="FW16" s="212"/>
      <c r="FX16" s="212"/>
      <c r="FY16" s="212"/>
      <c r="FZ16" s="212"/>
      <c r="GA16" s="212"/>
      <c r="GB16" s="212"/>
      <c r="GC16" s="212"/>
      <c r="GD16" s="212"/>
      <c r="GE16" s="212"/>
      <c r="GF16" s="212"/>
      <c r="GG16" s="212"/>
      <c r="GH16" s="212"/>
      <c r="GI16" s="212"/>
      <c r="GJ16" s="212"/>
      <c r="GK16" s="212"/>
      <c r="GL16" s="212"/>
      <c r="GM16" s="212"/>
      <c r="GN16" s="212"/>
      <c r="GO16" s="212"/>
      <c r="GP16" s="212"/>
      <c r="GQ16" s="212"/>
      <c r="GR16" s="212"/>
      <c r="GS16" s="212"/>
      <c r="GT16" s="212"/>
      <c r="GU16" s="212"/>
      <c r="GV16" s="212"/>
      <c r="GW16" s="212"/>
      <c r="GX16" s="212"/>
      <c r="GY16" s="212"/>
      <c r="GZ16" s="212"/>
      <c r="HA16" s="212"/>
      <c r="HB16" s="212"/>
      <c r="HC16" s="212"/>
      <c r="HD16" s="212"/>
      <c r="HE16" s="212"/>
      <c r="HF16" s="212"/>
      <c r="HG16" s="212"/>
      <c r="HH16" s="212"/>
      <c r="HI16" s="212"/>
      <c r="HJ16" s="212"/>
      <c r="HK16" s="212"/>
      <c r="HL16" s="212"/>
      <c r="HM16" s="212"/>
      <c r="HN16" s="212"/>
      <c r="HO16" s="212"/>
      <c r="HP16" s="212"/>
      <c r="HQ16" s="212"/>
      <c r="HR16" s="212"/>
      <c r="HS16" s="212"/>
      <c r="HT16" s="212"/>
      <c r="HU16" s="212"/>
      <c r="HV16" s="212"/>
      <c r="HW16" s="212"/>
      <c r="HX16" s="212"/>
      <c r="HY16" s="212"/>
      <c r="HZ16" s="212"/>
      <c r="IA16" s="212"/>
      <c r="IB16" s="212"/>
      <c r="IC16" s="212"/>
      <c r="ID16" s="212"/>
      <c r="IE16" s="212"/>
      <c r="IF16" s="212"/>
      <c r="IG16" s="212"/>
      <c r="IH16" s="212"/>
    </row>
    <row r="17" spans="1:242" ht="15" customHeight="1" x14ac:dyDescent="0.25">
      <c r="A17" s="216"/>
      <c r="B17" s="226"/>
      <c r="C17" s="227"/>
      <c r="D17" s="227"/>
      <c r="E17" s="227"/>
      <c r="F17" s="228"/>
      <c r="G17" s="229"/>
      <c r="H17" s="84"/>
      <c r="I17" s="230"/>
      <c r="J17" s="83"/>
      <c r="K17" s="83"/>
      <c r="L17" s="184"/>
      <c r="M17" s="231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2"/>
      <c r="FE17" s="212"/>
      <c r="FF17" s="212"/>
      <c r="FG17" s="212"/>
      <c r="FH17" s="212"/>
      <c r="FI17" s="212"/>
      <c r="FJ17" s="212"/>
      <c r="FK17" s="212"/>
      <c r="FL17" s="212"/>
      <c r="FM17" s="212"/>
      <c r="FN17" s="212"/>
      <c r="FO17" s="212"/>
      <c r="FP17" s="212"/>
      <c r="FQ17" s="212"/>
      <c r="FR17" s="212"/>
      <c r="FS17" s="212"/>
      <c r="FT17" s="212"/>
      <c r="FU17" s="212"/>
      <c r="FV17" s="212"/>
      <c r="FW17" s="212"/>
      <c r="FX17" s="212"/>
      <c r="FY17" s="212"/>
      <c r="FZ17" s="212"/>
      <c r="GA17" s="212"/>
      <c r="GB17" s="212"/>
      <c r="GC17" s="212"/>
      <c r="GD17" s="212"/>
      <c r="GE17" s="212"/>
      <c r="GF17" s="212"/>
      <c r="GG17" s="212"/>
      <c r="GH17" s="212"/>
      <c r="GI17" s="212"/>
      <c r="GJ17" s="212"/>
      <c r="GK17" s="212"/>
      <c r="GL17" s="212"/>
      <c r="GM17" s="212"/>
      <c r="GN17" s="212"/>
      <c r="GO17" s="212"/>
      <c r="GP17" s="212"/>
      <c r="GQ17" s="212"/>
      <c r="GR17" s="212"/>
      <c r="GS17" s="212"/>
      <c r="GT17" s="212"/>
      <c r="GU17" s="212"/>
      <c r="GV17" s="212"/>
      <c r="GW17" s="212"/>
      <c r="GX17" s="212"/>
      <c r="GY17" s="212"/>
      <c r="GZ17" s="212"/>
      <c r="HA17" s="212"/>
      <c r="HB17" s="212"/>
      <c r="HC17" s="212"/>
      <c r="HD17" s="212"/>
      <c r="HE17" s="212"/>
      <c r="HF17" s="212"/>
      <c r="HG17" s="212"/>
      <c r="HH17" s="212"/>
      <c r="HI17" s="212"/>
      <c r="HJ17" s="212"/>
      <c r="HK17" s="212"/>
      <c r="HL17" s="212"/>
      <c r="HM17" s="212"/>
      <c r="HN17" s="212"/>
      <c r="HO17" s="212"/>
      <c r="HP17" s="212"/>
      <c r="HQ17" s="212"/>
      <c r="HR17" s="212"/>
      <c r="HS17" s="212"/>
      <c r="HT17" s="212"/>
      <c r="HU17" s="212"/>
      <c r="HV17" s="212"/>
      <c r="HW17" s="212"/>
      <c r="HX17" s="212"/>
      <c r="HY17" s="212"/>
      <c r="HZ17" s="212"/>
      <c r="IA17" s="212"/>
      <c r="IB17" s="212"/>
      <c r="IC17" s="212"/>
      <c r="ID17" s="212"/>
      <c r="IE17" s="212"/>
      <c r="IF17" s="212"/>
      <c r="IG17" s="212"/>
      <c r="IH17" s="212"/>
    </row>
    <row r="18" spans="1:242" x14ac:dyDescent="0.25">
      <c r="B18" s="85" t="s">
        <v>182</v>
      </c>
      <c r="C18" s="232"/>
      <c r="D18" s="41">
        <v>0</v>
      </c>
      <c r="E18" s="48"/>
      <c r="F18" s="48"/>
      <c r="G18" s="48"/>
      <c r="H18" s="48"/>
      <c r="L18" s="118" t="s">
        <v>183</v>
      </c>
      <c r="M18" s="190">
        <v>0</v>
      </c>
    </row>
    <row r="19" spans="1:242" x14ac:dyDescent="0.25">
      <c r="B19" s="233"/>
      <c r="C19" s="48"/>
      <c r="D19" s="48"/>
      <c r="E19" s="48"/>
      <c r="F19" s="48"/>
      <c r="G19" s="48"/>
      <c r="H19" s="48"/>
      <c r="I19" s="232"/>
      <c r="J19" s="48"/>
      <c r="K19" s="48"/>
      <c r="L19" s="48"/>
      <c r="M19" s="49"/>
    </row>
    <row r="20" spans="1:242" x14ac:dyDescent="0.25">
      <c r="B20" s="233"/>
      <c r="C20" s="48"/>
      <c r="D20" s="48"/>
      <c r="E20" s="48"/>
      <c r="F20" s="48"/>
      <c r="G20" s="48"/>
      <c r="H20" s="48"/>
      <c r="I20" s="232"/>
      <c r="J20" s="48"/>
      <c r="K20" s="48"/>
      <c r="L20" s="48"/>
      <c r="M20" s="49"/>
    </row>
    <row r="21" spans="1:242" x14ac:dyDescent="0.25">
      <c r="B21" s="45"/>
      <c r="C21" s="46"/>
      <c r="E21" s="46"/>
      <c r="F21" s="46"/>
      <c r="G21" s="46"/>
      <c r="H21" s="46"/>
      <c r="J21" s="39" t="s">
        <v>184</v>
      </c>
      <c r="L21" s="234">
        <v>0</v>
      </c>
      <c r="M21" s="49"/>
    </row>
    <row r="22" spans="1:242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3"/>
    </row>
    <row r="23" spans="1:242" x14ac:dyDescent="0.25">
      <c r="B23" s="54" t="s">
        <v>161</v>
      </c>
      <c r="C23" s="56"/>
      <c r="D23" s="56"/>
      <c r="E23" s="192"/>
      <c r="F23" s="56"/>
      <c r="G23" s="56"/>
      <c r="H23" s="56"/>
      <c r="I23" s="56"/>
      <c r="J23" s="56"/>
      <c r="K23" s="56"/>
      <c r="L23" s="56"/>
      <c r="M23" s="56"/>
    </row>
    <row r="24" spans="1:242" x14ac:dyDescent="0.25"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</row>
    <row r="25" spans="1:242" x14ac:dyDescent="0.25">
      <c r="B25" s="11"/>
      <c r="C25" s="12"/>
      <c r="D25" s="13"/>
    </row>
    <row r="26" spans="1:242" x14ac:dyDescent="0.25">
      <c r="B26" s="433" t="str">
        <f>'II D) 4 A'!B27:D27</f>
        <v>HÉCTOR ALEJANDRO GONZÁLEZ LÓPEZ</v>
      </c>
      <c r="C26" s="434"/>
      <c r="D26" s="435"/>
    </row>
    <row r="27" spans="1:242" x14ac:dyDescent="0.25">
      <c r="B27" s="448" t="s">
        <v>42</v>
      </c>
      <c r="C27" s="449"/>
      <c r="D27" s="450"/>
    </row>
    <row r="28" spans="1:242" x14ac:dyDescent="0.25">
      <c r="B28" s="14"/>
      <c r="C28" s="348"/>
      <c r="D28" s="16"/>
    </row>
    <row r="29" spans="1:242" x14ac:dyDescent="0.25">
      <c r="B29" s="433" t="str">
        <f>'II D) 4 A'!B30:D30</f>
        <v>UNIDAD DE ENLACE PEF / CONAC</v>
      </c>
      <c r="C29" s="434"/>
      <c r="D29" s="435"/>
    </row>
    <row r="30" spans="1:242" x14ac:dyDescent="0.25">
      <c r="B30" s="448" t="s">
        <v>43</v>
      </c>
      <c r="C30" s="449"/>
      <c r="D30" s="450"/>
    </row>
    <row r="31" spans="1:242" x14ac:dyDescent="0.25">
      <c r="B31" s="14"/>
      <c r="C31" s="348"/>
      <c r="D31" s="16"/>
    </row>
    <row r="32" spans="1:242" x14ac:dyDescent="0.25">
      <c r="B32" s="433"/>
      <c r="C32" s="434"/>
      <c r="D32" s="435"/>
    </row>
    <row r="33" spans="2:4" x14ac:dyDescent="0.25">
      <c r="B33" s="448" t="s">
        <v>44</v>
      </c>
      <c r="C33" s="449"/>
      <c r="D33" s="450"/>
    </row>
    <row r="34" spans="2:4" x14ac:dyDescent="0.25">
      <c r="B34" s="14"/>
      <c r="C34" s="348"/>
      <c r="D34" s="16"/>
    </row>
    <row r="35" spans="2:4" x14ac:dyDescent="0.25">
      <c r="B35" s="451">
        <f>'II D) 4 A'!B36:D36</f>
        <v>44378</v>
      </c>
      <c r="C35" s="457"/>
      <c r="D35" s="458"/>
    </row>
    <row r="36" spans="2:4" x14ac:dyDescent="0.25">
      <c r="B36" s="448" t="s">
        <v>45</v>
      </c>
      <c r="C36" s="449"/>
      <c r="D36" s="450"/>
    </row>
    <row r="37" spans="2:4" x14ac:dyDescent="0.25">
      <c r="B37" s="369"/>
      <c r="C37" s="370"/>
      <c r="D37" s="371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L8 B8" xr:uid="{00000000-0002-0000-0900-000000000000}"/>
  </dataValidations>
  <pageMargins left="0.23622047244094491" right="0.62992125984251968" top="0.74803149606299213" bottom="0.74803149606299213" header="0.31496062992125984" footer="0.31496062992125984"/>
  <pageSetup scale="4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55"/>
  <sheetViews>
    <sheetView showGridLines="0" view="pageBreakPreview" zoomScale="60" zoomScaleNormal="100" workbookViewId="0">
      <selection activeCell="B54" sqref="B54:E54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3" max="253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185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363"/>
      <c r="Q7" s="364" t="s">
        <v>186</v>
      </c>
      <c r="R7" s="504" t="str">
        <f>'Caratula Resumen'!D16</f>
        <v xml:space="preserve"> ZACATECAS </v>
      </c>
      <c r="S7" s="505"/>
    </row>
    <row r="8" spans="2:19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66"/>
      <c r="M8" s="66"/>
      <c r="N8" s="66"/>
      <c r="O8" s="66"/>
      <c r="P8" s="66"/>
      <c r="Q8" s="66"/>
      <c r="R8" s="66"/>
      <c r="S8" s="361" t="str">
        <f>'Caratula Resumen'!D18</f>
        <v>II Trimestre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5.0999999999999996" customHeight="1" x14ac:dyDescent="0.25"/>
    <row r="11" spans="2:19" ht="22.5" customHeight="1" x14ac:dyDescent="0.25">
      <c r="B11" s="506" t="s">
        <v>187</v>
      </c>
      <c r="C11" s="506" t="s">
        <v>188</v>
      </c>
      <c r="D11" s="506" t="s">
        <v>189</v>
      </c>
      <c r="E11" s="506" t="s">
        <v>190</v>
      </c>
      <c r="F11" s="503" t="s">
        <v>191</v>
      </c>
      <c r="G11" s="503" t="s">
        <v>63</v>
      </c>
      <c r="H11" s="507" t="s">
        <v>192</v>
      </c>
      <c r="I11" s="507"/>
      <c r="J11" s="507"/>
      <c r="K11" s="503" t="s">
        <v>157</v>
      </c>
      <c r="L11" s="503" t="s">
        <v>193</v>
      </c>
      <c r="M11" s="503" t="s">
        <v>194</v>
      </c>
      <c r="N11" s="503" t="s">
        <v>195</v>
      </c>
      <c r="O11" s="503" t="s">
        <v>196</v>
      </c>
      <c r="P11" s="503" t="s">
        <v>197</v>
      </c>
      <c r="Q11" s="503" t="s">
        <v>198</v>
      </c>
      <c r="R11" s="503" t="s">
        <v>199</v>
      </c>
      <c r="S11" s="503" t="s">
        <v>200</v>
      </c>
    </row>
    <row r="12" spans="2:19" ht="62.25" customHeight="1" x14ac:dyDescent="0.25">
      <c r="B12" s="506"/>
      <c r="C12" s="506"/>
      <c r="D12" s="506"/>
      <c r="E12" s="506"/>
      <c r="F12" s="503"/>
      <c r="G12" s="503"/>
      <c r="H12" s="235" t="s">
        <v>144</v>
      </c>
      <c r="I12" s="235" t="s">
        <v>201</v>
      </c>
      <c r="J12" s="236" t="s">
        <v>202</v>
      </c>
      <c r="K12" s="503"/>
      <c r="L12" s="503"/>
      <c r="M12" s="503"/>
      <c r="N12" s="503"/>
      <c r="O12" s="503"/>
      <c r="P12" s="503"/>
      <c r="Q12" s="503"/>
      <c r="R12" s="503"/>
      <c r="S12" s="503"/>
    </row>
    <row r="13" spans="2:19" ht="5.0999999999999996" customHeight="1" x14ac:dyDescent="0.25"/>
    <row r="14" spans="2:19" ht="31.5" hidden="1" x14ac:dyDescent="0.25">
      <c r="B14" s="237" t="s">
        <v>187</v>
      </c>
      <c r="C14" s="237" t="s">
        <v>188</v>
      </c>
      <c r="D14" s="237" t="s">
        <v>189</v>
      </c>
      <c r="E14" s="237" t="s">
        <v>190</v>
      </c>
      <c r="F14" s="238" t="s">
        <v>191</v>
      </c>
      <c r="G14" s="238" t="s">
        <v>203</v>
      </c>
      <c r="H14" s="235" t="s">
        <v>144</v>
      </c>
      <c r="I14" s="235" t="s">
        <v>201</v>
      </c>
      <c r="J14" s="236" t="s">
        <v>202</v>
      </c>
      <c r="K14" s="238" t="s">
        <v>157</v>
      </c>
      <c r="L14" s="238" t="s">
        <v>193</v>
      </c>
      <c r="M14" s="238" t="s">
        <v>194</v>
      </c>
      <c r="N14" s="238" t="s">
        <v>195</v>
      </c>
      <c r="O14" s="238" t="s">
        <v>196</v>
      </c>
      <c r="P14" s="238" t="s">
        <v>197</v>
      </c>
      <c r="Q14" s="238" t="s">
        <v>198</v>
      </c>
      <c r="R14" s="238" t="s">
        <v>199</v>
      </c>
      <c r="S14" s="238" t="s">
        <v>200</v>
      </c>
    </row>
    <row r="15" spans="2:19" x14ac:dyDescent="0.25">
      <c r="B15" s="427" t="s">
        <v>360</v>
      </c>
      <c r="C15" s="427" t="s">
        <v>391</v>
      </c>
      <c r="D15" s="427" t="s">
        <v>392</v>
      </c>
      <c r="E15" s="427" t="s">
        <v>393</v>
      </c>
      <c r="F15" s="427" t="s">
        <v>351</v>
      </c>
      <c r="G15" s="427" t="s">
        <v>458</v>
      </c>
      <c r="H15" s="427" t="s">
        <v>360</v>
      </c>
      <c r="I15" s="427" t="s">
        <v>358</v>
      </c>
      <c r="J15" s="427" t="s">
        <v>394</v>
      </c>
      <c r="K15" s="427" t="s">
        <v>1026</v>
      </c>
      <c r="L15" s="427" t="s">
        <v>1027</v>
      </c>
      <c r="M15" s="427" t="s">
        <v>357</v>
      </c>
      <c r="N15" s="427" t="s">
        <v>395</v>
      </c>
      <c r="O15" s="427">
        <v>8041.24</v>
      </c>
      <c r="P15" s="427" t="s">
        <v>450</v>
      </c>
      <c r="Q15" s="427" t="s">
        <v>383</v>
      </c>
      <c r="R15" s="427" t="s">
        <v>350</v>
      </c>
      <c r="S15" s="427">
        <v>32164.959999999999</v>
      </c>
    </row>
    <row r="16" spans="2:19" x14ac:dyDescent="0.25">
      <c r="B16" s="427" t="s">
        <v>360</v>
      </c>
      <c r="C16" s="427" t="s">
        <v>391</v>
      </c>
      <c r="D16" s="427" t="s">
        <v>392</v>
      </c>
      <c r="E16" s="427" t="s">
        <v>393</v>
      </c>
      <c r="F16" s="427" t="s">
        <v>351</v>
      </c>
      <c r="G16" s="427" t="s">
        <v>458</v>
      </c>
      <c r="H16" s="427" t="s">
        <v>360</v>
      </c>
      <c r="I16" s="427" t="s">
        <v>376</v>
      </c>
      <c r="J16" s="427" t="s">
        <v>396</v>
      </c>
      <c r="K16" s="427" t="s">
        <v>1026</v>
      </c>
      <c r="L16" s="427" t="s">
        <v>1027</v>
      </c>
      <c r="M16" s="427" t="s">
        <v>397</v>
      </c>
      <c r="N16" s="427" t="s">
        <v>395</v>
      </c>
      <c r="O16" s="427">
        <v>8691.14</v>
      </c>
      <c r="P16" s="427" t="s">
        <v>450</v>
      </c>
      <c r="Q16" s="427" t="s">
        <v>351</v>
      </c>
      <c r="R16" s="427" t="s">
        <v>350</v>
      </c>
      <c r="S16" s="427">
        <v>8691.14</v>
      </c>
    </row>
    <row r="17" spans="2:19" x14ac:dyDescent="0.25">
      <c r="B17" s="427" t="s">
        <v>360</v>
      </c>
      <c r="C17" s="427" t="s">
        <v>391</v>
      </c>
      <c r="D17" s="427" t="s">
        <v>392</v>
      </c>
      <c r="E17" s="427" t="s">
        <v>393</v>
      </c>
      <c r="F17" s="427" t="s">
        <v>351</v>
      </c>
      <c r="G17" s="427" t="s">
        <v>458</v>
      </c>
      <c r="H17" s="427" t="s">
        <v>360</v>
      </c>
      <c r="I17" s="427" t="s">
        <v>386</v>
      </c>
      <c r="J17" s="427" t="s">
        <v>398</v>
      </c>
      <c r="K17" s="427" t="s">
        <v>1026</v>
      </c>
      <c r="L17" s="427" t="s">
        <v>452</v>
      </c>
      <c r="M17" s="427" t="s">
        <v>399</v>
      </c>
      <c r="N17" s="427" t="s">
        <v>395</v>
      </c>
      <c r="O17" s="427">
        <v>6325.66</v>
      </c>
      <c r="P17" s="427" t="s">
        <v>450</v>
      </c>
      <c r="Q17" s="427" t="s">
        <v>360</v>
      </c>
      <c r="R17" s="427" t="s">
        <v>350</v>
      </c>
      <c r="S17" s="427">
        <v>12651.32</v>
      </c>
    </row>
    <row r="18" spans="2:19" x14ac:dyDescent="0.25">
      <c r="B18" s="427" t="s">
        <v>360</v>
      </c>
      <c r="C18" s="427" t="s">
        <v>391</v>
      </c>
      <c r="D18" s="427" t="s">
        <v>392</v>
      </c>
      <c r="E18" s="427" t="s">
        <v>393</v>
      </c>
      <c r="F18" s="427" t="s">
        <v>351</v>
      </c>
      <c r="G18" s="427" t="s">
        <v>458</v>
      </c>
      <c r="H18" s="427" t="s">
        <v>360</v>
      </c>
      <c r="I18" s="427" t="s">
        <v>372</v>
      </c>
      <c r="J18" s="427" t="s">
        <v>400</v>
      </c>
      <c r="K18" s="427" t="s">
        <v>1026</v>
      </c>
      <c r="L18" s="427" t="s">
        <v>1027</v>
      </c>
      <c r="M18" s="427" t="s">
        <v>401</v>
      </c>
      <c r="N18" s="427" t="s">
        <v>395</v>
      </c>
      <c r="O18" s="427">
        <v>9352.2999999999993</v>
      </c>
      <c r="P18" s="427" t="s">
        <v>450</v>
      </c>
      <c r="Q18" s="427" t="s">
        <v>351</v>
      </c>
      <c r="R18" s="427" t="s">
        <v>350</v>
      </c>
      <c r="S18" s="427">
        <v>9352.2999999999993</v>
      </c>
    </row>
    <row r="19" spans="2:19" x14ac:dyDescent="0.25">
      <c r="B19" s="427" t="s">
        <v>360</v>
      </c>
      <c r="C19" s="427" t="s">
        <v>391</v>
      </c>
      <c r="D19" s="427" t="s">
        <v>392</v>
      </c>
      <c r="E19" s="427" t="s">
        <v>393</v>
      </c>
      <c r="F19" s="427" t="s">
        <v>351</v>
      </c>
      <c r="G19" s="427" t="s">
        <v>458</v>
      </c>
      <c r="H19" s="427" t="s">
        <v>351</v>
      </c>
      <c r="I19" s="427" t="s">
        <v>362</v>
      </c>
      <c r="J19" s="427" t="s">
        <v>402</v>
      </c>
      <c r="K19" s="427" t="s">
        <v>1026</v>
      </c>
      <c r="L19" s="427" t="s">
        <v>1027</v>
      </c>
      <c r="M19" s="427" t="s">
        <v>403</v>
      </c>
      <c r="N19" s="427" t="s">
        <v>395</v>
      </c>
      <c r="O19" s="427">
        <v>8364.4</v>
      </c>
      <c r="P19" s="427" t="s">
        <v>450</v>
      </c>
      <c r="Q19" s="427" t="s">
        <v>380</v>
      </c>
      <c r="R19" s="427" t="s">
        <v>350</v>
      </c>
      <c r="S19" s="427">
        <v>25093.200000000001</v>
      </c>
    </row>
    <row r="20" spans="2:19" x14ac:dyDescent="0.25">
      <c r="B20" s="427" t="s">
        <v>360</v>
      </c>
      <c r="C20" s="427" t="s">
        <v>391</v>
      </c>
      <c r="D20" s="427" t="s">
        <v>392</v>
      </c>
      <c r="E20" s="427" t="s">
        <v>393</v>
      </c>
      <c r="F20" s="427" t="s">
        <v>351</v>
      </c>
      <c r="G20" s="427" t="s">
        <v>458</v>
      </c>
      <c r="H20" s="427" t="s">
        <v>351</v>
      </c>
      <c r="I20" s="427" t="s">
        <v>374</v>
      </c>
      <c r="J20" s="427" t="s">
        <v>404</v>
      </c>
      <c r="K20" s="427" t="s">
        <v>1026</v>
      </c>
      <c r="L20" s="427" t="s">
        <v>1027</v>
      </c>
      <c r="M20" s="427" t="s">
        <v>397</v>
      </c>
      <c r="N20" s="427" t="s">
        <v>395</v>
      </c>
      <c r="O20" s="427">
        <v>8691.14</v>
      </c>
      <c r="P20" s="427" t="s">
        <v>450</v>
      </c>
      <c r="Q20" s="427" t="s">
        <v>360</v>
      </c>
      <c r="R20" s="427" t="s">
        <v>350</v>
      </c>
      <c r="S20" s="427">
        <v>17382.28</v>
      </c>
    </row>
    <row r="21" spans="2:19" x14ac:dyDescent="0.25">
      <c r="B21" s="427" t="s">
        <v>360</v>
      </c>
      <c r="C21" s="427" t="s">
        <v>391</v>
      </c>
      <c r="D21" s="427" t="s">
        <v>392</v>
      </c>
      <c r="E21" s="427" t="s">
        <v>393</v>
      </c>
      <c r="F21" s="427" t="s">
        <v>351</v>
      </c>
      <c r="G21" s="427" t="s">
        <v>458</v>
      </c>
      <c r="H21" s="427" t="s">
        <v>351</v>
      </c>
      <c r="I21" s="427" t="s">
        <v>375</v>
      </c>
      <c r="J21" s="427" t="s">
        <v>405</v>
      </c>
      <c r="K21" s="427" t="s">
        <v>1026</v>
      </c>
      <c r="L21" s="427" t="s">
        <v>1027</v>
      </c>
      <c r="M21" s="427" t="s">
        <v>401</v>
      </c>
      <c r="N21" s="427" t="s">
        <v>395</v>
      </c>
      <c r="O21" s="427">
        <v>9352.2999999999993</v>
      </c>
      <c r="P21" s="427" t="s">
        <v>450</v>
      </c>
      <c r="Q21" s="427" t="s">
        <v>351</v>
      </c>
      <c r="R21" s="427" t="s">
        <v>350</v>
      </c>
      <c r="S21" s="427">
        <v>9352.2999999999993</v>
      </c>
    </row>
    <row r="22" spans="2:19" x14ac:dyDescent="0.25">
      <c r="B22" s="427" t="s">
        <v>360</v>
      </c>
      <c r="C22" s="427" t="s">
        <v>391</v>
      </c>
      <c r="D22" s="427" t="s">
        <v>392</v>
      </c>
      <c r="E22" s="427" t="s">
        <v>393</v>
      </c>
      <c r="F22" s="427" t="s">
        <v>351</v>
      </c>
      <c r="G22" s="427" t="s">
        <v>458</v>
      </c>
      <c r="H22" s="427" t="s">
        <v>360</v>
      </c>
      <c r="I22" s="427" t="s">
        <v>368</v>
      </c>
      <c r="J22" s="427" t="s">
        <v>1033</v>
      </c>
      <c r="K22" s="427" t="s">
        <v>1026</v>
      </c>
      <c r="L22" s="427" t="s">
        <v>452</v>
      </c>
      <c r="M22" s="427" t="s">
        <v>390</v>
      </c>
      <c r="N22" s="427" t="s">
        <v>395</v>
      </c>
      <c r="O22" s="427">
        <v>15603.84</v>
      </c>
      <c r="P22" s="427" t="s">
        <v>450</v>
      </c>
      <c r="Q22" s="427" t="s">
        <v>351</v>
      </c>
      <c r="R22" s="427" t="s">
        <v>350</v>
      </c>
      <c r="S22" s="427">
        <v>15603.84</v>
      </c>
    </row>
    <row r="23" spans="2:19" x14ac:dyDescent="0.25">
      <c r="B23" s="427" t="s">
        <v>360</v>
      </c>
      <c r="C23" s="427" t="s">
        <v>391</v>
      </c>
      <c r="D23" s="427" t="s">
        <v>392</v>
      </c>
      <c r="E23" s="427" t="s">
        <v>393</v>
      </c>
      <c r="F23" s="427" t="s">
        <v>351</v>
      </c>
      <c r="G23" s="427" t="s">
        <v>458</v>
      </c>
      <c r="H23" s="427" t="s">
        <v>360</v>
      </c>
      <c r="I23" s="427" t="s">
        <v>368</v>
      </c>
      <c r="J23" s="427" t="s">
        <v>1033</v>
      </c>
      <c r="K23" s="427" t="s">
        <v>1026</v>
      </c>
      <c r="L23" s="427" t="s">
        <v>1027</v>
      </c>
      <c r="M23" s="427" t="s">
        <v>390</v>
      </c>
      <c r="N23" s="427" t="s">
        <v>395</v>
      </c>
      <c r="O23" s="427">
        <v>16540.3</v>
      </c>
      <c r="P23" s="427" t="s">
        <v>450</v>
      </c>
      <c r="Q23" s="427" t="s">
        <v>448</v>
      </c>
      <c r="R23" s="427" t="s">
        <v>350</v>
      </c>
      <c r="S23" s="427">
        <v>132322.4</v>
      </c>
    </row>
    <row r="24" spans="2:19" x14ac:dyDescent="0.25">
      <c r="B24" s="427" t="s">
        <v>360</v>
      </c>
      <c r="C24" s="427" t="s">
        <v>391</v>
      </c>
      <c r="D24" s="427" t="s">
        <v>392</v>
      </c>
      <c r="E24" s="427" t="s">
        <v>393</v>
      </c>
      <c r="F24" s="427" t="s">
        <v>351</v>
      </c>
      <c r="G24" s="427" t="s">
        <v>458</v>
      </c>
      <c r="H24" s="427" t="s">
        <v>360</v>
      </c>
      <c r="I24" s="427" t="s">
        <v>370</v>
      </c>
      <c r="J24" s="427" t="s">
        <v>406</v>
      </c>
      <c r="K24" s="427" t="s">
        <v>1026</v>
      </c>
      <c r="L24" s="427" t="s">
        <v>452</v>
      </c>
      <c r="M24" s="427" t="s">
        <v>407</v>
      </c>
      <c r="N24" s="427" t="s">
        <v>395</v>
      </c>
      <c r="O24" s="427">
        <v>24060.1</v>
      </c>
      <c r="P24" s="427" t="s">
        <v>450</v>
      </c>
      <c r="Q24" s="427" t="s">
        <v>383</v>
      </c>
      <c r="R24" s="427" t="s">
        <v>350</v>
      </c>
      <c r="S24" s="427">
        <v>96240.4</v>
      </c>
    </row>
    <row r="25" spans="2:19" x14ac:dyDescent="0.25">
      <c r="B25" s="427" t="s">
        <v>360</v>
      </c>
      <c r="C25" s="427" t="s">
        <v>391</v>
      </c>
      <c r="D25" s="427" t="s">
        <v>392</v>
      </c>
      <c r="E25" s="427" t="s">
        <v>393</v>
      </c>
      <c r="F25" s="427" t="s">
        <v>351</v>
      </c>
      <c r="G25" s="427" t="s">
        <v>458</v>
      </c>
      <c r="H25" s="427" t="s">
        <v>360</v>
      </c>
      <c r="I25" s="427" t="s">
        <v>370</v>
      </c>
      <c r="J25" s="427" t="s">
        <v>406</v>
      </c>
      <c r="K25" s="427" t="s">
        <v>1026</v>
      </c>
      <c r="L25" s="427" t="s">
        <v>1027</v>
      </c>
      <c r="M25" s="427" t="s">
        <v>407</v>
      </c>
      <c r="N25" s="427" t="s">
        <v>395</v>
      </c>
      <c r="O25" s="427">
        <v>25503.26</v>
      </c>
      <c r="P25" s="427" t="s">
        <v>450</v>
      </c>
      <c r="Q25" s="427" t="s">
        <v>448</v>
      </c>
      <c r="R25" s="427" t="s">
        <v>350</v>
      </c>
      <c r="S25" s="427">
        <v>204026.08</v>
      </c>
    </row>
    <row r="26" spans="2:19" x14ac:dyDescent="0.25">
      <c r="B26" s="427" t="s">
        <v>360</v>
      </c>
      <c r="C26" s="427" t="s">
        <v>391</v>
      </c>
      <c r="D26" s="427" t="s">
        <v>392</v>
      </c>
      <c r="E26" s="427" t="s">
        <v>393</v>
      </c>
      <c r="F26" s="427" t="s">
        <v>351</v>
      </c>
      <c r="G26" s="427" t="s">
        <v>458</v>
      </c>
      <c r="H26" s="427" t="s">
        <v>351</v>
      </c>
      <c r="I26" s="427" t="s">
        <v>377</v>
      </c>
      <c r="J26" s="427" t="s">
        <v>408</v>
      </c>
      <c r="K26" s="427" t="s">
        <v>1026</v>
      </c>
      <c r="L26" s="427" t="s">
        <v>1027</v>
      </c>
      <c r="M26" s="427" t="s">
        <v>403</v>
      </c>
      <c r="N26" s="427" t="s">
        <v>395</v>
      </c>
      <c r="O26" s="427">
        <v>8364.4</v>
      </c>
      <c r="P26" s="427" t="s">
        <v>450</v>
      </c>
      <c r="Q26" s="427" t="s">
        <v>351</v>
      </c>
      <c r="R26" s="427" t="s">
        <v>350</v>
      </c>
      <c r="S26" s="427">
        <v>8364.4</v>
      </c>
    </row>
    <row r="27" spans="2:19" x14ac:dyDescent="0.25">
      <c r="B27" s="427" t="s">
        <v>360</v>
      </c>
      <c r="C27" s="427" t="s">
        <v>391</v>
      </c>
      <c r="D27" s="427" t="s">
        <v>392</v>
      </c>
      <c r="E27" s="427" t="s">
        <v>393</v>
      </c>
      <c r="F27" s="427" t="s">
        <v>351</v>
      </c>
      <c r="G27" s="427" t="s">
        <v>458</v>
      </c>
      <c r="H27" s="427" t="s">
        <v>360</v>
      </c>
      <c r="I27" s="427" t="s">
        <v>910</v>
      </c>
      <c r="J27" s="427" t="s">
        <v>409</v>
      </c>
      <c r="K27" s="427" t="s">
        <v>1026</v>
      </c>
      <c r="L27" s="427" t="s">
        <v>1027</v>
      </c>
      <c r="M27" s="427" t="s">
        <v>391</v>
      </c>
      <c r="N27" s="427" t="s">
        <v>395</v>
      </c>
      <c r="O27" s="427">
        <v>6414.54</v>
      </c>
      <c r="P27" s="427" t="s">
        <v>450</v>
      </c>
      <c r="Q27" s="427" t="s">
        <v>360</v>
      </c>
      <c r="R27" s="427" t="s">
        <v>350</v>
      </c>
      <c r="S27" s="427">
        <v>12829.08</v>
      </c>
    </row>
    <row r="28" spans="2:19" x14ac:dyDescent="0.25">
      <c r="B28" s="427" t="s">
        <v>360</v>
      </c>
      <c r="C28" s="427" t="s">
        <v>391</v>
      </c>
      <c r="D28" s="427" t="s">
        <v>392</v>
      </c>
      <c r="E28" s="427" t="s">
        <v>393</v>
      </c>
      <c r="F28" s="427" t="s">
        <v>351</v>
      </c>
      <c r="G28" s="427" t="s">
        <v>458</v>
      </c>
      <c r="H28" s="427" t="s">
        <v>383</v>
      </c>
      <c r="I28" s="427" t="s">
        <v>382</v>
      </c>
      <c r="J28" s="427" t="s">
        <v>410</v>
      </c>
      <c r="K28" s="427" t="s">
        <v>1026</v>
      </c>
      <c r="L28" s="427" t="s">
        <v>1027</v>
      </c>
      <c r="M28" s="427" t="s">
        <v>411</v>
      </c>
      <c r="N28" s="427" t="s">
        <v>395</v>
      </c>
      <c r="O28" s="427">
        <v>7919.98</v>
      </c>
      <c r="P28" s="427" t="s">
        <v>450</v>
      </c>
      <c r="Q28" s="427" t="s">
        <v>360</v>
      </c>
      <c r="R28" s="427" t="s">
        <v>350</v>
      </c>
      <c r="S28" s="427">
        <v>15839.96</v>
      </c>
    </row>
    <row r="29" spans="2:19" x14ac:dyDescent="0.25">
      <c r="B29" s="427" t="s">
        <v>360</v>
      </c>
      <c r="C29" s="427" t="s">
        <v>391</v>
      </c>
      <c r="D29" s="427" t="s">
        <v>392</v>
      </c>
      <c r="E29" s="427" t="s">
        <v>393</v>
      </c>
      <c r="F29" s="427" t="s">
        <v>351</v>
      </c>
      <c r="G29" s="427" t="s">
        <v>458</v>
      </c>
      <c r="H29" s="427" t="s">
        <v>380</v>
      </c>
      <c r="I29" s="427" t="s">
        <v>387</v>
      </c>
      <c r="J29" s="427" t="s">
        <v>412</v>
      </c>
      <c r="K29" s="427" t="s">
        <v>1026</v>
      </c>
      <c r="L29" s="427" t="s">
        <v>1032</v>
      </c>
      <c r="M29" s="427" t="s">
        <v>389</v>
      </c>
      <c r="N29" s="427" t="s">
        <v>451</v>
      </c>
      <c r="O29" s="427" t="s">
        <v>388</v>
      </c>
      <c r="P29" s="427">
        <v>7401</v>
      </c>
      <c r="Q29" s="427" t="s">
        <v>350</v>
      </c>
      <c r="R29" s="427" t="s">
        <v>391</v>
      </c>
      <c r="S29" s="427">
        <v>155410.5</v>
      </c>
    </row>
    <row r="30" spans="2:19" x14ac:dyDescent="0.25">
      <c r="B30" s="427" t="s">
        <v>360</v>
      </c>
      <c r="C30" s="427" t="s">
        <v>391</v>
      </c>
      <c r="D30" s="427" t="s">
        <v>392</v>
      </c>
      <c r="E30" s="427" t="s">
        <v>393</v>
      </c>
      <c r="F30" s="427" t="s">
        <v>351</v>
      </c>
      <c r="G30" s="427" t="s">
        <v>458</v>
      </c>
      <c r="H30" s="427" t="s">
        <v>380</v>
      </c>
      <c r="I30" s="427" t="s">
        <v>379</v>
      </c>
      <c r="J30" s="427" t="s">
        <v>413</v>
      </c>
      <c r="K30" s="427" t="s">
        <v>1026</v>
      </c>
      <c r="L30" s="427" t="s">
        <v>452</v>
      </c>
      <c r="M30" s="427" t="s">
        <v>389</v>
      </c>
      <c r="N30" s="427" t="s">
        <v>451</v>
      </c>
      <c r="O30" s="427" t="s">
        <v>388</v>
      </c>
      <c r="P30" s="427">
        <v>12534</v>
      </c>
      <c r="Q30" s="427" t="s">
        <v>350</v>
      </c>
      <c r="R30" s="427" t="s">
        <v>1062</v>
      </c>
      <c r="S30" s="427">
        <v>376027.2</v>
      </c>
    </row>
    <row r="31" spans="2:19" x14ac:dyDescent="0.25">
      <c r="B31" s="427" t="s">
        <v>360</v>
      </c>
      <c r="C31" s="427" t="s">
        <v>391</v>
      </c>
      <c r="D31" s="427" t="s">
        <v>392</v>
      </c>
      <c r="E31" s="427" t="s">
        <v>393</v>
      </c>
      <c r="F31" s="427" t="s">
        <v>351</v>
      </c>
      <c r="G31" s="427" t="s">
        <v>458</v>
      </c>
      <c r="H31" s="427" t="s">
        <v>380</v>
      </c>
      <c r="I31" s="427" t="s">
        <v>414</v>
      </c>
      <c r="J31" s="427" t="s">
        <v>415</v>
      </c>
      <c r="K31" s="427" t="s">
        <v>1026</v>
      </c>
      <c r="L31" s="427" t="s">
        <v>1027</v>
      </c>
      <c r="M31" s="427" t="s">
        <v>389</v>
      </c>
      <c r="N31" s="427" t="s">
        <v>451</v>
      </c>
      <c r="O31" s="427" t="s">
        <v>388</v>
      </c>
      <c r="P31" s="427">
        <v>8053</v>
      </c>
      <c r="Q31" s="427" t="s">
        <v>350</v>
      </c>
      <c r="R31" s="427" t="s">
        <v>448</v>
      </c>
      <c r="S31" s="427">
        <v>64424</v>
      </c>
    </row>
    <row r="32" spans="2:19" x14ac:dyDescent="0.25">
      <c r="B32" s="427" t="s">
        <v>360</v>
      </c>
      <c r="C32" s="427" t="s">
        <v>391</v>
      </c>
      <c r="D32" s="427" t="s">
        <v>392</v>
      </c>
      <c r="E32" s="427" t="s">
        <v>393</v>
      </c>
      <c r="F32" s="427" t="s">
        <v>351</v>
      </c>
      <c r="G32" s="427" t="s">
        <v>458</v>
      </c>
      <c r="H32" s="427" t="s">
        <v>380</v>
      </c>
      <c r="I32" s="427" t="s">
        <v>416</v>
      </c>
      <c r="J32" s="427" t="s">
        <v>1034</v>
      </c>
      <c r="K32" s="427" t="s">
        <v>1026</v>
      </c>
      <c r="L32" s="427" t="s">
        <v>1026</v>
      </c>
      <c r="M32" s="427" t="s">
        <v>389</v>
      </c>
      <c r="N32" s="427" t="s">
        <v>451</v>
      </c>
      <c r="O32" s="427" t="s">
        <v>388</v>
      </c>
      <c r="P32" s="427">
        <v>11766</v>
      </c>
      <c r="Q32" s="427" t="s">
        <v>350</v>
      </c>
      <c r="R32" s="427" t="s">
        <v>1063</v>
      </c>
      <c r="S32" s="427">
        <v>258852.88</v>
      </c>
    </row>
    <row r="33" spans="2:19" x14ac:dyDescent="0.25">
      <c r="B33" s="427" t="s">
        <v>360</v>
      </c>
      <c r="C33" s="427" t="s">
        <v>391</v>
      </c>
      <c r="D33" s="427" t="s">
        <v>392</v>
      </c>
      <c r="E33" s="427" t="s">
        <v>393</v>
      </c>
      <c r="F33" s="427" t="s">
        <v>351</v>
      </c>
      <c r="G33" s="427" t="s">
        <v>458</v>
      </c>
      <c r="H33" s="427" t="s">
        <v>360</v>
      </c>
      <c r="I33" s="427" t="s">
        <v>384</v>
      </c>
      <c r="J33" s="427" t="s">
        <v>417</v>
      </c>
      <c r="K33" s="427" t="s">
        <v>1026</v>
      </c>
      <c r="L33" s="427" t="s">
        <v>452</v>
      </c>
      <c r="M33" s="427" t="s">
        <v>399</v>
      </c>
      <c r="N33" s="427" t="s">
        <v>395</v>
      </c>
      <c r="O33" s="427">
        <v>6325.66</v>
      </c>
      <c r="P33" s="427" t="s">
        <v>450</v>
      </c>
      <c r="Q33" s="427" t="s">
        <v>380</v>
      </c>
      <c r="R33" s="427" t="s">
        <v>350</v>
      </c>
      <c r="S33" s="427">
        <v>18976.98</v>
      </c>
    </row>
    <row r="34" spans="2:19" x14ac:dyDescent="0.25">
      <c r="B34" s="427" t="s">
        <v>360</v>
      </c>
      <c r="C34" s="427" t="s">
        <v>391</v>
      </c>
      <c r="D34" s="427" t="s">
        <v>392</v>
      </c>
      <c r="E34" s="427" t="s">
        <v>393</v>
      </c>
      <c r="F34" s="427" t="s">
        <v>351</v>
      </c>
      <c r="G34" s="427" t="s">
        <v>458</v>
      </c>
      <c r="H34" s="427" t="s">
        <v>360</v>
      </c>
      <c r="I34" s="427" t="s">
        <v>384</v>
      </c>
      <c r="J34" s="427" t="s">
        <v>417</v>
      </c>
      <c r="K34" s="427" t="s">
        <v>1026</v>
      </c>
      <c r="L34" s="427" t="s">
        <v>1026</v>
      </c>
      <c r="M34" s="427" t="s">
        <v>399</v>
      </c>
      <c r="N34" s="427" t="s">
        <v>395</v>
      </c>
      <c r="O34" s="427">
        <v>6684.14</v>
      </c>
      <c r="P34" s="427" t="s">
        <v>450</v>
      </c>
      <c r="Q34" s="427" t="s">
        <v>351</v>
      </c>
      <c r="R34" s="427" t="s">
        <v>350</v>
      </c>
      <c r="S34" s="427">
        <v>6684.14</v>
      </c>
    </row>
    <row r="35" spans="2:19" x14ac:dyDescent="0.25">
      <c r="B35" s="427" t="s">
        <v>360</v>
      </c>
      <c r="C35" s="427" t="s">
        <v>391</v>
      </c>
      <c r="D35" s="427" t="s">
        <v>392</v>
      </c>
      <c r="E35" s="427" t="s">
        <v>393</v>
      </c>
      <c r="F35" s="427" t="s">
        <v>351</v>
      </c>
      <c r="G35" s="427" t="s">
        <v>458</v>
      </c>
      <c r="H35" s="427" t="s">
        <v>360</v>
      </c>
      <c r="I35" s="427" t="s">
        <v>384</v>
      </c>
      <c r="J35" s="427" t="s">
        <v>417</v>
      </c>
      <c r="K35" s="427" t="s">
        <v>1026</v>
      </c>
      <c r="L35" s="427" t="s">
        <v>1027</v>
      </c>
      <c r="M35" s="427" t="s">
        <v>399</v>
      </c>
      <c r="N35" s="427" t="s">
        <v>395</v>
      </c>
      <c r="O35" s="427">
        <v>7085.08</v>
      </c>
      <c r="P35" s="427" t="s">
        <v>450</v>
      </c>
      <c r="Q35" s="427" t="s">
        <v>351</v>
      </c>
      <c r="R35" s="427" t="s">
        <v>350</v>
      </c>
      <c r="S35" s="427">
        <v>7085.08</v>
      </c>
    </row>
    <row r="36" spans="2:19" x14ac:dyDescent="0.25">
      <c r="B36" s="427" t="s">
        <v>360</v>
      </c>
      <c r="C36" s="427" t="s">
        <v>391</v>
      </c>
      <c r="D36" s="427" t="s">
        <v>392</v>
      </c>
      <c r="E36" s="427" t="s">
        <v>393</v>
      </c>
      <c r="F36" s="427" t="s">
        <v>351</v>
      </c>
      <c r="G36" s="427" t="s">
        <v>458</v>
      </c>
      <c r="H36" s="427" t="s">
        <v>351</v>
      </c>
      <c r="I36" s="427" t="s">
        <v>364</v>
      </c>
      <c r="J36" s="427" t="s">
        <v>418</v>
      </c>
      <c r="K36" s="427" t="s">
        <v>1026</v>
      </c>
      <c r="L36" s="427" t="s">
        <v>1027</v>
      </c>
      <c r="M36" s="427" t="s">
        <v>419</v>
      </c>
      <c r="N36" s="427" t="s">
        <v>395</v>
      </c>
      <c r="O36" s="427">
        <v>7720.86</v>
      </c>
      <c r="P36" s="427" t="s">
        <v>450</v>
      </c>
      <c r="Q36" s="427" t="s">
        <v>449</v>
      </c>
      <c r="R36" s="427" t="s">
        <v>350</v>
      </c>
      <c r="S36" s="427">
        <v>84929.46</v>
      </c>
    </row>
    <row r="37" spans="2:19" x14ac:dyDescent="0.25">
      <c r="B37" s="427" t="s">
        <v>360</v>
      </c>
      <c r="C37" s="427" t="s">
        <v>391</v>
      </c>
      <c r="D37" s="427" t="s">
        <v>392</v>
      </c>
      <c r="E37" s="427" t="s">
        <v>393</v>
      </c>
      <c r="F37" s="427" t="s">
        <v>351</v>
      </c>
      <c r="G37" s="427" t="s">
        <v>458</v>
      </c>
      <c r="H37" s="427" t="s">
        <v>351</v>
      </c>
      <c r="I37" s="427" t="s">
        <v>366</v>
      </c>
      <c r="J37" s="427" t="s">
        <v>420</v>
      </c>
      <c r="K37" s="427" t="s">
        <v>1026</v>
      </c>
      <c r="L37" s="427" t="s">
        <v>1027</v>
      </c>
      <c r="M37" s="427" t="s">
        <v>421</v>
      </c>
      <c r="N37" s="427" t="s">
        <v>395</v>
      </c>
      <c r="O37" s="427">
        <v>9019.16</v>
      </c>
      <c r="P37" s="427" t="s">
        <v>450</v>
      </c>
      <c r="Q37" s="427" t="s">
        <v>351</v>
      </c>
      <c r="R37" s="427" t="s">
        <v>350</v>
      </c>
      <c r="S37" s="427">
        <v>9019.16</v>
      </c>
    </row>
    <row r="38" spans="2:19" x14ac:dyDescent="0.25">
      <c r="B38" s="233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39"/>
      <c r="N38" s="118" t="s">
        <v>204</v>
      </c>
      <c r="O38" s="189">
        <f>SUBTOTAL(109,Tabla15[Monto mensual
por plaza jornada])</f>
        <v>200059.5</v>
      </c>
      <c r="P38" s="241"/>
      <c r="Q38" s="462" t="s">
        <v>205</v>
      </c>
      <c r="R38" s="462"/>
      <c r="S38" s="242">
        <f>SUBTOTAL(109,Tabla15[Monto total autorizado])</f>
        <v>1581323.0599999996</v>
      </c>
    </row>
    <row r="39" spans="2:19" x14ac:dyDescent="0.25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39"/>
      <c r="N39" s="118" t="s">
        <v>340</v>
      </c>
      <c r="O39" s="39">
        <f>SUM(Tabla15[Monto mensual
Por Plaza HSM])</f>
        <v>39754</v>
      </c>
      <c r="P39" s="189"/>
      <c r="Q39" s="39"/>
      <c r="R39" s="43"/>
      <c r="S39" s="44"/>
    </row>
    <row r="40" spans="2:19" x14ac:dyDescent="0.25">
      <c r="B40" s="50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243"/>
      <c r="N40" s="243"/>
      <c r="O40" s="243"/>
      <c r="P40" s="243"/>
      <c r="Q40" s="243"/>
      <c r="R40" s="243"/>
      <c r="S40" s="244"/>
    </row>
    <row r="41" spans="2:19" x14ac:dyDescent="0.25">
      <c r="B41" s="54" t="s">
        <v>161</v>
      </c>
      <c r="C41" s="56"/>
      <c r="D41" s="56"/>
      <c r="E41" s="56"/>
      <c r="F41" s="192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2:19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2:19" x14ac:dyDescent="0.25">
      <c r="B43" s="11"/>
      <c r="C43" s="12"/>
      <c r="D43" s="12"/>
      <c r="E43" s="13"/>
    </row>
    <row r="44" spans="2:19" x14ac:dyDescent="0.25">
      <c r="B44" s="433" t="str">
        <f>'II D) 6'!B26:D26</f>
        <v>HÉCTOR ALEJANDRO GONZÁLEZ LÓPEZ</v>
      </c>
      <c r="C44" s="434"/>
      <c r="D44" s="434"/>
      <c r="E44" s="435"/>
    </row>
    <row r="45" spans="2:19" x14ac:dyDescent="0.25">
      <c r="B45" s="448" t="s">
        <v>42</v>
      </c>
      <c r="C45" s="449"/>
      <c r="D45" s="449"/>
      <c r="E45" s="450"/>
    </row>
    <row r="46" spans="2:19" x14ac:dyDescent="0.25">
      <c r="B46" s="14"/>
      <c r="C46" s="348"/>
      <c r="D46" s="348"/>
      <c r="E46" s="16"/>
    </row>
    <row r="47" spans="2:19" x14ac:dyDescent="0.25">
      <c r="B47" s="433" t="str">
        <f>'II D) 6'!B29:D29</f>
        <v>UNIDAD DE ENLACE PEF / CONAC</v>
      </c>
      <c r="C47" s="434"/>
      <c r="D47" s="434"/>
      <c r="E47" s="435"/>
    </row>
    <row r="48" spans="2:19" x14ac:dyDescent="0.25">
      <c r="B48" s="448" t="s">
        <v>43</v>
      </c>
      <c r="C48" s="449"/>
      <c r="D48" s="449"/>
      <c r="E48" s="450"/>
    </row>
    <row r="49" spans="2:5" x14ac:dyDescent="0.25">
      <c r="B49" s="14"/>
      <c r="C49" s="348"/>
      <c r="D49" s="348"/>
      <c r="E49" s="16"/>
    </row>
    <row r="50" spans="2:5" x14ac:dyDescent="0.25">
      <c r="B50" s="433"/>
      <c r="C50" s="434"/>
      <c r="D50" s="434"/>
      <c r="E50" s="435"/>
    </row>
    <row r="51" spans="2:5" x14ac:dyDescent="0.25">
      <c r="B51" s="448" t="s">
        <v>44</v>
      </c>
      <c r="C51" s="449"/>
      <c r="D51" s="449"/>
      <c r="E51" s="450"/>
    </row>
    <row r="52" spans="2:5" x14ac:dyDescent="0.25">
      <c r="B52" s="14"/>
      <c r="C52" s="348"/>
      <c r="D52" s="348"/>
      <c r="E52" s="16"/>
    </row>
    <row r="53" spans="2:5" x14ac:dyDescent="0.25">
      <c r="B53" s="451">
        <f>'II D) 6'!B35:D35</f>
        <v>44378</v>
      </c>
      <c r="C53" s="457"/>
      <c r="D53" s="457"/>
      <c r="E53" s="458"/>
    </row>
    <row r="54" spans="2:5" x14ac:dyDescent="0.25">
      <c r="B54" s="448" t="s">
        <v>45</v>
      </c>
      <c r="C54" s="449"/>
      <c r="D54" s="449"/>
      <c r="E54" s="450"/>
    </row>
    <row r="55" spans="2:5" x14ac:dyDescent="0.25">
      <c r="B55" s="445"/>
      <c r="C55" s="446"/>
      <c r="D55" s="446"/>
      <c r="E55" s="447"/>
    </row>
  </sheetData>
  <mergeCells count="28"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Q38:R38"/>
    <mergeCell ref="L11:L12"/>
    <mergeCell ref="M11:M12"/>
    <mergeCell ref="N11:N12"/>
    <mergeCell ref="O11:O12"/>
    <mergeCell ref="P11:P12"/>
    <mergeCell ref="Q11:Q12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" xr:uid="{00000000-0002-0000-0A00-000000000000}"/>
  </dataValidations>
  <pageMargins left="0.23622047244094491" right="0.62992125984251968" top="0.74803149606299213" bottom="0.74803149606299213" header="0.31496062992125984" footer="0.31496062992125984"/>
  <pageSetup scale="4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8"/>
  <sheetViews>
    <sheetView showGridLines="0" view="pageBreakPreview" topLeftCell="B1" zoomScale="60" zoomScaleNormal="100" workbookViewId="0">
      <selection activeCell="B57" sqref="B57:D57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45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65" t="s">
        <v>206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363"/>
      <c r="P7" s="364" t="s">
        <v>186</v>
      </c>
      <c r="Q7" s="504" t="str">
        <f>'Caratula Resumen'!D16</f>
        <v xml:space="preserve"> ZACATECAS </v>
      </c>
      <c r="R7" s="505"/>
    </row>
    <row r="8" spans="2:18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66"/>
      <c r="M8" s="66"/>
      <c r="N8" s="66"/>
      <c r="O8" s="66"/>
      <c r="P8" s="66"/>
      <c r="Q8" s="362"/>
      <c r="R8" s="361" t="str">
        <f>'Caratula Resumen'!D18</f>
        <v>II Trimestre</v>
      </c>
    </row>
    <row r="9" spans="2:18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2:18" ht="5.0999999999999996" customHeight="1" x14ac:dyDescent="0.25">
      <c r="G10"/>
    </row>
    <row r="11" spans="2:18" ht="39.75" customHeight="1" x14ac:dyDescent="0.25">
      <c r="B11" s="508" t="s">
        <v>207</v>
      </c>
      <c r="C11" s="503" t="s">
        <v>208</v>
      </c>
      <c r="D11" s="503" t="s">
        <v>209</v>
      </c>
      <c r="E11" s="503" t="s">
        <v>210</v>
      </c>
      <c r="F11" s="503" t="s">
        <v>211</v>
      </c>
      <c r="G11" s="509" t="s">
        <v>212</v>
      </c>
      <c r="H11" s="503" t="s">
        <v>155</v>
      </c>
      <c r="I11" s="503" t="s">
        <v>156</v>
      </c>
      <c r="J11" s="507" t="s">
        <v>213</v>
      </c>
      <c r="K11" s="507"/>
      <c r="L11" s="507"/>
      <c r="M11" s="507"/>
      <c r="N11" s="507"/>
      <c r="O11" s="507" t="s">
        <v>214</v>
      </c>
      <c r="P11" s="507"/>
      <c r="Q11" s="507"/>
      <c r="R11" s="503" t="s">
        <v>215</v>
      </c>
    </row>
    <row r="12" spans="2:18" ht="82.5" customHeight="1" x14ac:dyDescent="0.25">
      <c r="B12" s="508"/>
      <c r="C12" s="503"/>
      <c r="D12" s="503"/>
      <c r="E12" s="503"/>
      <c r="F12" s="503"/>
      <c r="G12" s="509"/>
      <c r="H12" s="503"/>
      <c r="I12" s="503"/>
      <c r="J12" s="235" t="s">
        <v>216</v>
      </c>
      <c r="K12" s="235" t="s">
        <v>217</v>
      </c>
      <c r="L12" s="235" t="s">
        <v>218</v>
      </c>
      <c r="M12" s="235" t="s">
        <v>219</v>
      </c>
      <c r="N12" s="235" t="s">
        <v>220</v>
      </c>
      <c r="O12" s="235" t="s">
        <v>221</v>
      </c>
      <c r="P12" s="235" t="s">
        <v>222</v>
      </c>
      <c r="Q12" s="235" t="s">
        <v>223</v>
      </c>
      <c r="R12" s="503"/>
    </row>
    <row r="13" spans="2:18" ht="5.0999999999999996" customHeight="1" x14ac:dyDescent="0.25"/>
    <row r="14" spans="2:18" ht="75" hidden="1" x14ac:dyDescent="0.25">
      <c r="B14" s="246" t="s">
        <v>207</v>
      </c>
      <c r="C14" s="238" t="s">
        <v>208</v>
      </c>
      <c r="D14" s="238" t="s">
        <v>209</v>
      </c>
      <c r="E14" s="238" t="s">
        <v>210</v>
      </c>
      <c r="F14" s="238" t="s">
        <v>211</v>
      </c>
      <c r="G14" s="247" t="s">
        <v>212</v>
      </c>
      <c r="H14" s="238" t="s">
        <v>155</v>
      </c>
      <c r="I14" s="238" t="s">
        <v>156</v>
      </c>
      <c r="J14" s="235" t="s">
        <v>216</v>
      </c>
      <c r="K14" s="235" t="s">
        <v>217</v>
      </c>
      <c r="L14" s="235" t="s">
        <v>218</v>
      </c>
      <c r="M14" s="235" t="s">
        <v>219</v>
      </c>
      <c r="N14" s="235" t="s">
        <v>220</v>
      </c>
      <c r="O14" s="235" t="s">
        <v>221</v>
      </c>
      <c r="P14" s="235" t="s">
        <v>222</v>
      </c>
      <c r="Q14" s="235" t="s">
        <v>223</v>
      </c>
      <c r="R14" s="238" t="s">
        <v>215</v>
      </c>
    </row>
    <row r="15" spans="2:18" x14ac:dyDescent="0.25">
      <c r="B15" s="428" t="s">
        <v>351</v>
      </c>
      <c r="C15" s="428" t="s">
        <v>358</v>
      </c>
      <c r="D15" s="428" t="s">
        <v>394</v>
      </c>
      <c r="E15" s="428" t="s">
        <v>395</v>
      </c>
      <c r="F15" s="428" t="s">
        <v>360</v>
      </c>
      <c r="G15" s="428" t="s">
        <v>459</v>
      </c>
      <c r="H15" s="428" t="s">
        <v>1027</v>
      </c>
      <c r="I15" s="428" t="s">
        <v>357</v>
      </c>
      <c r="J15" s="428" t="s">
        <v>1064</v>
      </c>
      <c r="K15" s="428" t="s">
        <v>422</v>
      </c>
      <c r="L15" s="428" t="s">
        <v>388</v>
      </c>
      <c r="M15" s="428" t="s">
        <v>388</v>
      </c>
      <c r="N15" s="428" t="s">
        <v>388</v>
      </c>
      <c r="O15" s="428" t="s">
        <v>359</v>
      </c>
      <c r="P15" s="428" t="s">
        <v>423</v>
      </c>
      <c r="Q15" s="428" t="s">
        <v>359</v>
      </c>
      <c r="R15" s="428" t="s">
        <v>1057</v>
      </c>
    </row>
    <row r="16" spans="2:18" x14ac:dyDescent="0.25">
      <c r="B16" s="428" t="s">
        <v>351</v>
      </c>
      <c r="C16" s="428" t="s">
        <v>376</v>
      </c>
      <c r="D16" s="428" t="s">
        <v>396</v>
      </c>
      <c r="E16" s="428" t="s">
        <v>395</v>
      </c>
      <c r="F16" s="428" t="s">
        <v>360</v>
      </c>
      <c r="G16" s="428" t="s">
        <v>459</v>
      </c>
      <c r="H16" s="428" t="s">
        <v>1027</v>
      </c>
      <c r="I16" s="428" t="s">
        <v>397</v>
      </c>
      <c r="J16" s="428" t="s">
        <v>1064</v>
      </c>
      <c r="K16" s="428" t="s">
        <v>422</v>
      </c>
      <c r="L16" s="428" t="s">
        <v>388</v>
      </c>
      <c r="M16" s="428" t="s">
        <v>388</v>
      </c>
      <c r="N16" s="428" t="s">
        <v>388</v>
      </c>
      <c r="O16" s="428" t="s">
        <v>359</v>
      </c>
      <c r="P16" s="428" t="s">
        <v>423</v>
      </c>
      <c r="Q16" s="428" t="s">
        <v>359</v>
      </c>
      <c r="R16" s="428" t="s">
        <v>1057</v>
      </c>
    </row>
    <row r="17" spans="2:18" x14ac:dyDescent="0.25">
      <c r="B17" s="428" t="s">
        <v>351</v>
      </c>
      <c r="C17" s="428" t="s">
        <v>386</v>
      </c>
      <c r="D17" s="428" t="s">
        <v>398</v>
      </c>
      <c r="E17" s="428" t="s">
        <v>395</v>
      </c>
      <c r="F17" s="428" t="s">
        <v>360</v>
      </c>
      <c r="G17" s="428" t="s">
        <v>459</v>
      </c>
      <c r="H17" s="428" t="s">
        <v>452</v>
      </c>
      <c r="I17" s="428" t="s">
        <v>399</v>
      </c>
      <c r="J17" s="428" t="s">
        <v>1064</v>
      </c>
      <c r="K17" s="428" t="s">
        <v>422</v>
      </c>
      <c r="L17" s="428" t="s">
        <v>388</v>
      </c>
      <c r="M17" s="428" t="s">
        <v>388</v>
      </c>
      <c r="N17" s="428" t="s">
        <v>388</v>
      </c>
      <c r="O17" s="428" t="s">
        <v>359</v>
      </c>
      <c r="P17" s="428" t="s">
        <v>423</v>
      </c>
      <c r="Q17" s="428" t="s">
        <v>359</v>
      </c>
      <c r="R17" s="428" t="s">
        <v>1057</v>
      </c>
    </row>
    <row r="18" spans="2:18" x14ac:dyDescent="0.25">
      <c r="B18" s="428" t="s">
        <v>351</v>
      </c>
      <c r="C18" s="428" t="s">
        <v>386</v>
      </c>
      <c r="D18" s="428" t="s">
        <v>398</v>
      </c>
      <c r="E18" s="428" t="s">
        <v>395</v>
      </c>
      <c r="F18" s="428" t="s">
        <v>360</v>
      </c>
      <c r="G18" s="428" t="s">
        <v>459</v>
      </c>
      <c r="H18" s="428" t="s">
        <v>1026</v>
      </c>
      <c r="I18" s="428" t="s">
        <v>399</v>
      </c>
      <c r="J18" s="428" t="s">
        <v>1064</v>
      </c>
      <c r="K18" s="428" t="s">
        <v>422</v>
      </c>
      <c r="L18" s="428" t="s">
        <v>388</v>
      </c>
      <c r="M18" s="428" t="s">
        <v>388</v>
      </c>
      <c r="N18" s="428" t="s">
        <v>388</v>
      </c>
      <c r="O18" s="428" t="s">
        <v>359</v>
      </c>
      <c r="P18" s="428" t="s">
        <v>423</v>
      </c>
      <c r="Q18" s="428" t="s">
        <v>359</v>
      </c>
      <c r="R18" s="428" t="s">
        <v>1057</v>
      </c>
    </row>
    <row r="19" spans="2:18" x14ac:dyDescent="0.25">
      <c r="B19" s="428" t="s">
        <v>351</v>
      </c>
      <c r="C19" s="428" t="s">
        <v>372</v>
      </c>
      <c r="D19" s="428" t="s">
        <v>400</v>
      </c>
      <c r="E19" s="428" t="s">
        <v>395</v>
      </c>
      <c r="F19" s="428" t="s">
        <v>360</v>
      </c>
      <c r="G19" s="428" t="s">
        <v>459</v>
      </c>
      <c r="H19" s="428" t="s">
        <v>1027</v>
      </c>
      <c r="I19" s="428" t="s">
        <v>401</v>
      </c>
      <c r="J19" s="428" t="s">
        <v>1064</v>
      </c>
      <c r="K19" s="428" t="s">
        <v>422</v>
      </c>
      <c r="L19" s="428" t="s">
        <v>388</v>
      </c>
      <c r="M19" s="428" t="s">
        <v>388</v>
      </c>
      <c r="N19" s="428" t="s">
        <v>388</v>
      </c>
      <c r="O19" s="428" t="s">
        <v>359</v>
      </c>
      <c r="P19" s="428" t="s">
        <v>423</v>
      </c>
      <c r="Q19" s="428" t="s">
        <v>359</v>
      </c>
      <c r="R19" s="428" t="s">
        <v>1057</v>
      </c>
    </row>
    <row r="20" spans="2:18" x14ac:dyDescent="0.25">
      <c r="B20" s="428" t="s">
        <v>351</v>
      </c>
      <c r="C20" s="428" t="s">
        <v>362</v>
      </c>
      <c r="D20" s="428" t="s">
        <v>402</v>
      </c>
      <c r="E20" s="428" t="s">
        <v>395</v>
      </c>
      <c r="F20" s="428" t="s">
        <v>351</v>
      </c>
      <c r="G20" s="428" t="s">
        <v>459</v>
      </c>
      <c r="H20" s="428" t="s">
        <v>1027</v>
      </c>
      <c r="I20" s="428" t="s">
        <v>403</v>
      </c>
      <c r="J20" s="428" t="s">
        <v>1064</v>
      </c>
      <c r="K20" s="428" t="s">
        <v>422</v>
      </c>
      <c r="L20" s="428" t="s">
        <v>388</v>
      </c>
      <c r="M20" s="428" t="s">
        <v>388</v>
      </c>
      <c r="N20" s="428" t="s">
        <v>388</v>
      </c>
      <c r="O20" s="428" t="s">
        <v>359</v>
      </c>
      <c r="P20" s="428" t="s">
        <v>423</v>
      </c>
      <c r="Q20" s="428" t="s">
        <v>359</v>
      </c>
      <c r="R20" s="428" t="s">
        <v>1057</v>
      </c>
    </row>
    <row r="21" spans="2:18" x14ac:dyDescent="0.25">
      <c r="B21" s="428" t="s">
        <v>351</v>
      </c>
      <c r="C21" s="428" t="s">
        <v>374</v>
      </c>
      <c r="D21" s="428" t="s">
        <v>404</v>
      </c>
      <c r="E21" s="428" t="s">
        <v>395</v>
      </c>
      <c r="F21" s="428" t="s">
        <v>351</v>
      </c>
      <c r="G21" s="428" t="s">
        <v>459</v>
      </c>
      <c r="H21" s="428" t="s">
        <v>1027</v>
      </c>
      <c r="I21" s="428" t="s">
        <v>397</v>
      </c>
      <c r="J21" s="428" t="s">
        <v>1064</v>
      </c>
      <c r="K21" s="428" t="s">
        <v>422</v>
      </c>
      <c r="L21" s="428" t="s">
        <v>388</v>
      </c>
      <c r="M21" s="428" t="s">
        <v>388</v>
      </c>
      <c r="N21" s="428" t="s">
        <v>388</v>
      </c>
      <c r="O21" s="428" t="s">
        <v>359</v>
      </c>
      <c r="P21" s="428" t="s">
        <v>423</v>
      </c>
      <c r="Q21" s="428" t="s">
        <v>359</v>
      </c>
      <c r="R21" s="428" t="s">
        <v>1057</v>
      </c>
    </row>
    <row r="22" spans="2:18" x14ac:dyDescent="0.25">
      <c r="B22" s="428" t="s">
        <v>351</v>
      </c>
      <c r="C22" s="428" t="s">
        <v>375</v>
      </c>
      <c r="D22" s="428" t="s">
        <v>405</v>
      </c>
      <c r="E22" s="428" t="s">
        <v>395</v>
      </c>
      <c r="F22" s="428" t="s">
        <v>351</v>
      </c>
      <c r="G22" s="428" t="s">
        <v>459</v>
      </c>
      <c r="H22" s="428" t="s">
        <v>1027</v>
      </c>
      <c r="I22" s="428" t="s">
        <v>401</v>
      </c>
      <c r="J22" s="428" t="s">
        <v>1064</v>
      </c>
      <c r="K22" s="428" t="s">
        <v>422</v>
      </c>
      <c r="L22" s="428" t="s">
        <v>388</v>
      </c>
      <c r="M22" s="428" t="s">
        <v>388</v>
      </c>
      <c r="N22" s="428" t="s">
        <v>388</v>
      </c>
      <c r="O22" s="428" t="s">
        <v>359</v>
      </c>
      <c r="P22" s="428" t="s">
        <v>423</v>
      </c>
      <c r="Q22" s="428" t="s">
        <v>359</v>
      </c>
      <c r="R22" s="428" t="s">
        <v>1057</v>
      </c>
    </row>
    <row r="23" spans="2:18" x14ac:dyDescent="0.25">
      <c r="B23" s="428" t="s">
        <v>351</v>
      </c>
      <c r="C23" s="428" t="s">
        <v>368</v>
      </c>
      <c r="D23" s="428" t="s">
        <v>1033</v>
      </c>
      <c r="E23" s="428" t="s">
        <v>395</v>
      </c>
      <c r="F23" s="428" t="s">
        <v>360</v>
      </c>
      <c r="G23" s="428" t="s">
        <v>459</v>
      </c>
      <c r="H23" s="428" t="s">
        <v>1026</v>
      </c>
      <c r="I23" s="428" t="s">
        <v>390</v>
      </c>
      <c r="J23" s="428" t="s">
        <v>1064</v>
      </c>
      <c r="K23" s="428" t="s">
        <v>422</v>
      </c>
      <c r="L23" s="428" t="s">
        <v>388</v>
      </c>
      <c r="M23" s="428" t="s">
        <v>388</v>
      </c>
      <c r="N23" s="428" t="s">
        <v>388</v>
      </c>
      <c r="O23" s="428" t="s">
        <v>359</v>
      </c>
      <c r="P23" s="428" t="s">
        <v>423</v>
      </c>
      <c r="Q23" s="428" t="s">
        <v>359</v>
      </c>
      <c r="R23" s="428" t="s">
        <v>1057</v>
      </c>
    </row>
    <row r="24" spans="2:18" x14ac:dyDescent="0.25">
      <c r="B24" s="428" t="s">
        <v>351</v>
      </c>
      <c r="C24" s="428" t="s">
        <v>368</v>
      </c>
      <c r="D24" s="428" t="s">
        <v>1033</v>
      </c>
      <c r="E24" s="428" t="s">
        <v>395</v>
      </c>
      <c r="F24" s="428" t="s">
        <v>360</v>
      </c>
      <c r="G24" s="428" t="s">
        <v>459</v>
      </c>
      <c r="H24" s="428" t="s">
        <v>1027</v>
      </c>
      <c r="I24" s="428" t="s">
        <v>390</v>
      </c>
      <c r="J24" s="428" t="s">
        <v>1064</v>
      </c>
      <c r="K24" s="428" t="s">
        <v>422</v>
      </c>
      <c r="L24" s="428" t="s">
        <v>388</v>
      </c>
      <c r="M24" s="428" t="s">
        <v>388</v>
      </c>
      <c r="N24" s="428" t="s">
        <v>388</v>
      </c>
      <c r="O24" s="428" t="s">
        <v>359</v>
      </c>
      <c r="P24" s="428" t="s">
        <v>423</v>
      </c>
      <c r="Q24" s="428" t="s">
        <v>359</v>
      </c>
      <c r="R24" s="428" t="s">
        <v>1057</v>
      </c>
    </row>
    <row r="25" spans="2:18" x14ac:dyDescent="0.25">
      <c r="B25" s="428" t="s">
        <v>351</v>
      </c>
      <c r="C25" s="428" t="s">
        <v>370</v>
      </c>
      <c r="D25" s="428" t="s">
        <v>406</v>
      </c>
      <c r="E25" s="428" t="s">
        <v>395</v>
      </c>
      <c r="F25" s="428" t="s">
        <v>360</v>
      </c>
      <c r="G25" s="428" t="s">
        <v>459</v>
      </c>
      <c r="H25" s="428" t="s">
        <v>452</v>
      </c>
      <c r="I25" s="428" t="s">
        <v>407</v>
      </c>
      <c r="J25" s="428" t="s">
        <v>1064</v>
      </c>
      <c r="K25" s="428" t="s">
        <v>422</v>
      </c>
      <c r="L25" s="428" t="s">
        <v>388</v>
      </c>
      <c r="M25" s="428" t="s">
        <v>388</v>
      </c>
      <c r="N25" s="428" t="s">
        <v>388</v>
      </c>
      <c r="O25" s="428" t="s">
        <v>359</v>
      </c>
      <c r="P25" s="428" t="s">
        <v>423</v>
      </c>
      <c r="Q25" s="428" t="s">
        <v>359</v>
      </c>
      <c r="R25" s="428" t="s">
        <v>1057</v>
      </c>
    </row>
    <row r="26" spans="2:18" x14ac:dyDescent="0.25">
      <c r="B26" s="428" t="s">
        <v>351</v>
      </c>
      <c r="C26" s="428" t="s">
        <v>370</v>
      </c>
      <c r="D26" s="428" t="s">
        <v>406</v>
      </c>
      <c r="E26" s="428" t="s">
        <v>395</v>
      </c>
      <c r="F26" s="428" t="s">
        <v>360</v>
      </c>
      <c r="G26" s="428" t="s">
        <v>459</v>
      </c>
      <c r="H26" s="428" t="s">
        <v>1026</v>
      </c>
      <c r="I26" s="428" t="s">
        <v>407</v>
      </c>
      <c r="J26" s="428" t="s">
        <v>1064</v>
      </c>
      <c r="K26" s="428" t="s">
        <v>422</v>
      </c>
      <c r="L26" s="428" t="s">
        <v>388</v>
      </c>
      <c r="M26" s="428" t="s">
        <v>388</v>
      </c>
      <c r="N26" s="428" t="s">
        <v>388</v>
      </c>
      <c r="O26" s="428" t="s">
        <v>359</v>
      </c>
      <c r="P26" s="428" t="s">
        <v>423</v>
      </c>
      <c r="Q26" s="428" t="s">
        <v>359</v>
      </c>
      <c r="R26" s="428" t="s">
        <v>1057</v>
      </c>
    </row>
    <row r="27" spans="2:18" x14ac:dyDescent="0.25">
      <c r="B27" s="428" t="s">
        <v>351</v>
      </c>
      <c r="C27" s="428" t="s">
        <v>370</v>
      </c>
      <c r="D27" s="428" t="s">
        <v>406</v>
      </c>
      <c r="E27" s="428" t="s">
        <v>395</v>
      </c>
      <c r="F27" s="428" t="s">
        <v>360</v>
      </c>
      <c r="G27" s="428" t="s">
        <v>459</v>
      </c>
      <c r="H27" s="428" t="s">
        <v>1027</v>
      </c>
      <c r="I27" s="428" t="s">
        <v>407</v>
      </c>
      <c r="J27" s="428" t="s">
        <v>1064</v>
      </c>
      <c r="K27" s="428" t="s">
        <v>422</v>
      </c>
      <c r="L27" s="428" t="s">
        <v>388</v>
      </c>
      <c r="M27" s="428" t="s">
        <v>388</v>
      </c>
      <c r="N27" s="428" t="s">
        <v>388</v>
      </c>
      <c r="O27" s="428" t="s">
        <v>359</v>
      </c>
      <c r="P27" s="428" t="s">
        <v>423</v>
      </c>
      <c r="Q27" s="428" t="s">
        <v>359</v>
      </c>
      <c r="R27" s="428" t="s">
        <v>1057</v>
      </c>
    </row>
    <row r="28" spans="2:18" x14ac:dyDescent="0.25">
      <c r="B28" s="428" t="s">
        <v>351</v>
      </c>
      <c r="C28" s="428" t="s">
        <v>377</v>
      </c>
      <c r="D28" s="428" t="s">
        <v>408</v>
      </c>
      <c r="E28" s="428" t="s">
        <v>395</v>
      </c>
      <c r="F28" s="428" t="s">
        <v>351</v>
      </c>
      <c r="G28" s="428" t="s">
        <v>459</v>
      </c>
      <c r="H28" s="428" t="s">
        <v>1027</v>
      </c>
      <c r="I28" s="428" t="s">
        <v>403</v>
      </c>
      <c r="J28" s="428" t="s">
        <v>1064</v>
      </c>
      <c r="K28" s="428" t="s">
        <v>422</v>
      </c>
      <c r="L28" s="428" t="s">
        <v>388</v>
      </c>
      <c r="M28" s="428" t="s">
        <v>388</v>
      </c>
      <c r="N28" s="428" t="s">
        <v>388</v>
      </c>
      <c r="O28" s="428" t="s">
        <v>359</v>
      </c>
      <c r="P28" s="428" t="s">
        <v>423</v>
      </c>
      <c r="Q28" s="428" t="s">
        <v>359</v>
      </c>
      <c r="R28" s="428" t="s">
        <v>1057</v>
      </c>
    </row>
    <row r="29" spans="2:18" s="429" customFormat="1" x14ac:dyDescent="0.25">
      <c r="B29" s="430" t="s">
        <v>351</v>
      </c>
      <c r="C29" s="430" t="s">
        <v>910</v>
      </c>
      <c r="D29" s="430" t="s">
        <v>409</v>
      </c>
      <c r="E29" s="430" t="s">
        <v>395</v>
      </c>
      <c r="F29" s="430" t="s">
        <v>360</v>
      </c>
      <c r="G29" s="430" t="s">
        <v>459</v>
      </c>
      <c r="H29" s="430" t="s">
        <v>1027</v>
      </c>
      <c r="I29" s="430" t="s">
        <v>391</v>
      </c>
      <c r="J29" s="430" t="s">
        <v>1064</v>
      </c>
      <c r="K29" s="430" t="s">
        <v>422</v>
      </c>
      <c r="L29" s="430" t="s">
        <v>388</v>
      </c>
      <c r="M29" s="430" t="s">
        <v>388</v>
      </c>
      <c r="N29" s="430" t="s">
        <v>388</v>
      </c>
      <c r="O29" s="430" t="s">
        <v>359</v>
      </c>
      <c r="P29" s="430" t="s">
        <v>423</v>
      </c>
      <c r="Q29" s="430" t="s">
        <v>359</v>
      </c>
      <c r="R29" s="430" t="s">
        <v>1057</v>
      </c>
    </row>
    <row r="30" spans="2:18" s="429" customFormat="1" x14ac:dyDescent="0.25">
      <c r="B30" s="430" t="s">
        <v>351</v>
      </c>
      <c r="C30" s="430" t="s">
        <v>382</v>
      </c>
      <c r="D30" s="430" t="s">
        <v>410</v>
      </c>
      <c r="E30" s="430" t="s">
        <v>395</v>
      </c>
      <c r="F30" s="430" t="s">
        <v>383</v>
      </c>
      <c r="G30" s="430" t="s">
        <v>459</v>
      </c>
      <c r="H30" s="430" t="s">
        <v>1027</v>
      </c>
      <c r="I30" s="430" t="s">
        <v>411</v>
      </c>
      <c r="J30" s="430" t="s">
        <v>1064</v>
      </c>
      <c r="K30" s="430" t="s">
        <v>422</v>
      </c>
      <c r="L30" s="430" t="s">
        <v>388</v>
      </c>
      <c r="M30" s="430" t="s">
        <v>388</v>
      </c>
      <c r="N30" s="430" t="s">
        <v>388</v>
      </c>
      <c r="O30" s="430" t="s">
        <v>359</v>
      </c>
      <c r="P30" s="430" t="s">
        <v>423</v>
      </c>
      <c r="Q30" s="430" t="s">
        <v>359</v>
      </c>
      <c r="R30" s="430" t="s">
        <v>1057</v>
      </c>
    </row>
    <row r="31" spans="2:18" x14ac:dyDescent="0.25">
      <c r="B31" s="428" t="s">
        <v>383</v>
      </c>
      <c r="C31" s="428" t="s">
        <v>387</v>
      </c>
      <c r="D31" s="428" t="s">
        <v>412</v>
      </c>
      <c r="E31" s="428" t="s">
        <v>451</v>
      </c>
      <c r="F31" s="428" t="s">
        <v>380</v>
      </c>
      <c r="G31" s="428" t="s">
        <v>459</v>
      </c>
      <c r="H31" s="428" t="s">
        <v>1032</v>
      </c>
      <c r="I31" s="428" t="s">
        <v>389</v>
      </c>
      <c r="J31" s="428" t="s">
        <v>1064</v>
      </c>
      <c r="K31" s="428" t="s">
        <v>422</v>
      </c>
      <c r="L31" s="428" t="s">
        <v>388</v>
      </c>
      <c r="M31" s="428" t="s">
        <v>388</v>
      </c>
      <c r="N31" s="428" t="s">
        <v>388</v>
      </c>
      <c r="O31" s="428" t="s">
        <v>447</v>
      </c>
      <c r="P31" s="428" t="s">
        <v>447</v>
      </c>
      <c r="Q31" s="428" t="s">
        <v>447</v>
      </c>
      <c r="R31" s="428" t="s">
        <v>1057</v>
      </c>
    </row>
    <row r="32" spans="2:18" x14ac:dyDescent="0.25">
      <c r="B32" s="428" t="s">
        <v>383</v>
      </c>
      <c r="C32" s="428" t="s">
        <v>379</v>
      </c>
      <c r="D32" s="428" t="s">
        <v>413</v>
      </c>
      <c r="E32" s="428" t="s">
        <v>451</v>
      </c>
      <c r="F32" s="428" t="s">
        <v>380</v>
      </c>
      <c r="G32" s="428" t="s">
        <v>459</v>
      </c>
      <c r="H32" s="428" t="s">
        <v>452</v>
      </c>
      <c r="I32" s="428" t="s">
        <v>389</v>
      </c>
      <c r="J32" s="428" t="s">
        <v>1064</v>
      </c>
      <c r="K32" s="428" t="s">
        <v>422</v>
      </c>
      <c r="L32" s="428" t="s">
        <v>388</v>
      </c>
      <c r="M32" s="428" t="s">
        <v>388</v>
      </c>
      <c r="N32" s="428" t="s">
        <v>388</v>
      </c>
      <c r="O32" s="428" t="s">
        <v>447</v>
      </c>
      <c r="P32" s="428" t="s">
        <v>447</v>
      </c>
      <c r="Q32" s="428" t="s">
        <v>447</v>
      </c>
      <c r="R32" s="428" t="s">
        <v>1057</v>
      </c>
    </row>
    <row r="33" spans="2:18" x14ac:dyDescent="0.25">
      <c r="B33" s="428" t="s">
        <v>383</v>
      </c>
      <c r="C33" s="428" t="s">
        <v>414</v>
      </c>
      <c r="D33" s="428" t="s">
        <v>415</v>
      </c>
      <c r="E33" s="428" t="s">
        <v>451</v>
      </c>
      <c r="F33" s="428" t="s">
        <v>380</v>
      </c>
      <c r="G33" s="428" t="s">
        <v>459</v>
      </c>
      <c r="H33" s="428" t="s">
        <v>1027</v>
      </c>
      <c r="I33" s="428" t="s">
        <v>389</v>
      </c>
      <c r="J33" s="428" t="s">
        <v>1064</v>
      </c>
      <c r="K33" s="428" t="s">
        <v>422</v>
      </c>
      <c r="L33" s="428" t="s">
        <v>388</v>
      </c>
      <c r="M33" s="428" t="s">
        <v>388</v>
      </c>
      <c r="N33" s="428" t="s">
        <v>388</v>
      </c>
      <c r="O33" s="428" t="s">
        <v>447</v>
      </c>
      <c r="P33" s="428" t="s">
        <v>447</v>
      </c>
      <c r="Q33" s="428" t="s">
        <v>447</v>
      </c>
      <c r="R33" s="428" t="s">
        <v>1057</v>
      </c>
    </row>
    <row r="34" spans="2:18" x14ac:dyDescent="0.25">
      <c r="B34" s="428" t="s">
        <v>383</v>
      </c>
      <c r="C34" s="428" t="s">
        <v>416</v>
      </c>
      <c r="D34" s="428" t="s">
        <v>1034</v>
      </c>
      <c r="E34" s="428" t="s">
        <v>451</v>
      </c>
      <c r="F34" s="428" t="s">
        <v>380</v>
      </c>
      <c r="G34" s="428" t="s">
        <v>459</v>
      </c>
      <c r="H34" s="428" t="s">
        <v>1026</v>
      </c>
      <c r="I34" s="428" t="s">
        <v>389</v>
      </c>
      <c r="J34" s="428" t="s">
        <v>1064</v>
      </c>
      <c r="K34" s="428" t="s">
        <v>422</v>
      </c>
      <c r="L34" s="428" t="s">
        <v>388</v>
      </c>
      <c r="M34" s="428" t="s">
        <v>388</v>
      </c>
      <c r="N34" s="428" t="s">
        <v>388</v>
      </c>
      <c r="O34" s="428" t="s">
        <v>447</v>
      </c>
      <c r="P34" s="428" t="s">
        <v>447</v>
      </c>
      <c r="Q34" s="428" t="s">
        <v>447</v>
      </c>
      <c r="R34" s="428" t="s">
        <v>1057</v>
      </c>
    </row>
    <row r="35" spans="2:18" x14ac:dyDescent="0.25">
      <c r="B35" s="428" t="s">
        <v>351</v>
      </c>
      <c r="C35" s="428" t="s">
        <v>384</v>
      </c>
      <c r="D35" s="428" t="s">
        <v>417</v>
      </c>
      <c r="E35" s="428" t="s">
        <v>395</v>
      </c>
      <c r="F35" s="428" t="s">
        <v>360</v>
      </c>
      <c r="G35" s="428" t="s">
        <v>459</v>
      </c>
      <c r="H35" s="428" t="s">
        <v>452</v>
      </c>
      <c r="I35" s="428" t="s">
        <v>399</v>
      </c>
      <c r="J35" s="428" t="s">
        <v>1064</v>
      </c>
      <c r="K35" s="428" t="s">
        <v>422</v>
      </c>
      <c r="L35" s="428" t="s">
        <v>388</v>
      </c>
      <c r="M35" s="428" t="s">
        <v>388</v>
      </c>
      <c r="N35" s="428" t="s">
        <v>388</v>
      </c>
      <c r="O35" s="428" t="s">
        <v>359</v>
      </c>
      <c r="P35" s="428" t="s">
        <v>423</v>
      </c>
      <c r="Q35" s="428" t="s">
        <v>359</v>
      </c>
      <c r="R35" s="428" t="s">
        <v>1057</v>
      </c>
    </row>
    <row r="36" spans="2:18" x14ac:dyDescent="0.25">
      <c r="B36" s="428" t="s">
        <v>351</v>
      </c>
      <c r="C36" s="428" t="s">
        <v>384</v>
      </c>
      <c r="D36" s="428" t="s">
        <v>417</v>
      </c>
      <c r="E36" s="428" t="s">
        <v>395</v>
      </c>
      <c r="F36" s="428" t="s">
        <v>360</v>
      </c>
      <c r="G36" s="428" t="s">
        <v>459</v>
      </c>
      <c r="H36" s="428" t="s">
        <v>1026</v>
      </c>
      <c r="I36" s="428" t="s">
        <v>399</v>
      </c>
      <c r="J36" s="428" t="s">
        <v>1064</v>
      </c>
      <c r="K36" s="428" t="s">
        <v>422</v>
      </c>
      <c r="L36" s="428" t="s">
        <v>388</v>
      </c>
      <c r="M36" s="428" t="s">
        <v>388</v>
      </c>
      <c r="N36" s="428" t="s">
        <v>388</v>
      </c>
      <c r="O36" s="428" t="s">
        <v>359</v>
      </c>
      <c r="P36" s="428" t="s">
        <v>423</v>
      </c>
      <c r="Q36" s="428" t="s">
        <v>359</v>
      </c>
      <c r="R36" s="428" t="s">
        <v>1057</v>
      </c>
    </row>
    <row r="37" spans="2:18" x14ac:dyDescent="0.25">
      <c r="B37" s="428" t="s">
        <v>351</v>
      </c>
      <c r="C37" s="428" t="s">
        <v>384</v>
      </c>
      <c r="D37" s="428" t="s">
        <v>417</v>
      </c>
      <c r="E37" s="428" t="s">
        <v>395</v>
      </c>
      <c r="F37" s="428" t="s">
        <v>360</v>
      </c>
      <c r="G37" s="428" t="s">
        <v>459</v>
      </c>
      <c r="H37" s="428" t="s">
        <v>1027</v>
      </c>
      <c r="I37" s="428" t="s">
        <v>399</v>
      </c>
      <c r="J37" s="428" t="s">
        <v>1064</v>
      </c>
      <c r="K37" s="428" t="s">
        <v>422</v>
      </c>
      <c r="L37" s="428" t="s">
        <v>388</v>
      </c>
      <c r="M37" s="428" t="s">
        <v>388</v>
      </c>
      <c r="N37" s="428" t="s">
        <v>388</v>
      </c>
      <c r="O37" s="428" t="s">
        <v>359</v>
      </c>
      <c r="P37" s="428" t="s">
        <v>423</v>
      </c>
      <c r="Q37" s="428" t="s">
        <v>359</v>
      </c>
      <c r="R37" s="428" t="s">
        <v>1057</v>
      </c>
    </row>
    <row r="38" spans="2:18" x14ac:dyDescent="0.25">
      <c r="B38" s="428" t="s">
        <v>351</v>
      </c>
      <c r="C38" s="428" t="s">
        <v>364</v>
      </c>
      <c r="D38" s="428" t="s">
        <v>418</v>
      </c>
      <c r="E38" s="428" t="s">
        <v>395</v>
      </c>
      <c r="F38" s="428" t="s">
        <v>351</v>
      </c>
      <c r="G38" s="428" t="s">
        <v>459</v>
      </c>
      <c r="H38" s="428" t="s">
        <v>1027</v>
      </c>
      <c r="I38" s="428" t="s">
        <v>419</v>
      </c>
      <c r="J38" s="428" t="s">
        <v>1064</v>
      </c>
      <c r="K38" s="428" t="s">
        <v>422</v>
      </c>
      <c r="L38" s="428" t="s">
        <v>388</v>
      </c>
      <c r="M38" s="428" t="s">
        <v>388</v>
      </c>
      <c r="N38" s="428" t="s">
        <v>388</v>
      </c>
      <c r="O38" s="428" t="s">
        <v>359</v>
      </c>
      <c r="P38" s="428" t="s">
        <v>423</v>
      </c>
      <c r="Q38" s="428" t="s">
        <v>359</v>
      </c>
      <c r="R38" s="428" t="s">
        <v>1057</v>
      </c>
    </row>
    <row r="39" spans="2:18" x14ac:dyDescent="0.25">
      <c r="B39" s="428" t="s">
        <v>351</v>
      </c>
      <c r="C39" s="428" t="s">
        <v>366</v>
      </c>
      <c r="D39" s="428" t="s">
        <v>420</v>
      </c>
      <c r="E39" s="428" t="s">
        <v>395</v>
      </c>
      <c r="F39" s="428" t="s">
        <v>351</v>
      </c>
      <c r="G39" s="428" t="s">
        <v>459</v>
      </c>
      <c r="H39" s="428" t="s">
        <v>1027</v>
      </c>
      <c r="I39" s="428" t="s">
        <v>421</v>
      </c>
      <c r="J39" s="428" t="s">
        <v>1064</v>
      </c>
      <c r="K39" s="428" t="s">
        <v>422</v>
      </c>
      <c r="L39" s="428" t="s">
        <v>388</v>
      </c>
      <c r="M39" s="428" t="s">
        <v>388</v>
      </c>
      <c r="N39" s="428" t="s">
        <v>388</v>
      </c>
      <c r="O39" s="428" t="s">
        <v>359</v>
      </c>
      <c r="P39" s="428" t="s">
        <v>423</v>
      </c>
      <c r="Q39" s="428" t="s">
        <v>359</v>
      </c>
      <c r="R39" s="428" t="s">
        <v>1057</v>
      </c>
    </row>
    <row r="40" spans="2:18" x14ac:dyDescent="0.25">
      <c r="B40" s="248"/>
      <c r="C40" s="249"/>
      <c r="D40" s="250"/>
      <c r="E40" s="249"/>
      <c r="F40" s="249"/>
      <c r="G40" s="249"/>
      <c r="H40" s="249"/>
      <c r="I40" s="249"/>
      <c r="K40" s="251" t="s">
        <v>224</v>
      </c>
      <c r="L40" s="252">
        <f>SUBTOTAL(109,Tabla16[Monto Mensual Jornada ó de HSM
Zona A])</f>
        <v>0</v>
      </c>
      <c r="M40" s="253"/>
      <c r="N40" s="253"/>
      <c r="O40" s="249"/>
      <c r="P40" s="249"/>
      <c r="Q40" s="249"/>
      <c r="R40" s="254"/>
    </row>
    <row r="41" spans="2:18" x14ac:dyDescent="0.25">
      <c r="B41" s="255"/>
      <c r="C41" s="256"/>
      <c r="D41" s="257"/>
      <c r="E41" s="256"/>
      <c r="F41" s="256"/>
      <c r="G41" s="256"/>
      <c r="H41" s="256"/>
      <c r="I41" s="256"/>
      <c r="L41" s="258" t="s">
        <v>225</v>
      </c>
      <c r="M41" s="252">
        <f>SUM(Tabla16[Monto Mensual Jornada ó de HSM
Zona B])</f>
        <v>0</v>
      </c>
      <c r="N41" s="259"/>
      <c r="O41" s="256"/>
      <c r="P41" s="256"/>
      <c r="Q41" s="256"/>
      <c r="R41" s="260"/>
    </row>
    <row r="42" spans="2:18" x14ac:dyDescent="0.25">
      <c r="B42" s="255"/>
      <c r="C42" s="256"/>
      <c r="D42" s="257"/>
      <c r="E42" s="256"/>
      <c r="F42" s="256"/>
      <c r="G42" s="256"/>
      <c r="H42" s="256"/>
      <c r="I42" s="256"/>
      <c r="M42" s="258" t="s">
        <v>226</v>
      </c>
      <c r="N42" s="252">
        <f>SUM(Tabla16[Monto Mensual Jornada ó de HSM
Zona C])</f>
        <v>0</v>
      </c>
      <c r="O42" s="256"/>
      <c r="P42" s="256"/>
      <c r="Q42" s="256"/>
      <c r="R42" s="260"/>
    </row>
    <row r="43" spans="2:18" x14ac:dyDescent="0.25">
      <c r="B43" s="261"/>
      <c r="C43" s="262"/>
      <c r="D43" s="263"/>
      <c r="E43" s="262"/>
      <c r="F43" s="262"/>
      <c r="G43" s="262"/>
      <c r="H43" s="262"/>
      <c r="I43" s="262"/>
      <c r="J43" s="262"/>
      <c r="K43" s="262"/>
      <c r="L43" s="264"/>
      <c r="M43" s="264"/>
      <c r="N43" s="264"/>
      <c r="O43" s="262"/>
      <c r="P43" s="262"/>
      <c r="Q43" s="262"/>
      <c r="R43" s="265"/>
    </row>
    <row r="44" spans="2:18" x14ac:dyDescent="0.25">
      <c r="B44" s="54" t="s">
        <v>161</v>
      </c>
      <c r="C44" s="56"/>
      <c r="D44" s="56"/>
      <c r="E44" s="192"/>
      <c r="F44" s="56"/>
      <c r="G44" s="26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2:18" x14ac:dyDescent="0.25">
      <c r="B45" s="56"/>
      <c r="C45" s="56"/>
      <c r="D45" s="56"/>
      <c r="E45" s="56"/>
      <c r="F45" s="56"/>
      <c r="G45" s="26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</row>
    <row r="46" spans="2:18" x14ac:dyDescent="0.25">
      <c r="B46" s="11"/>
      <c r="C46" s="12"/>
      <c r="D46" s="13"/>
    </row>
    <row r="47" spans="2:18" x14ac:dyDescent="0.25">
      <c r="B47" s="433" t="str">
        <f>'II D) 7 1'!B44:E44</f>
        <v>HÉCTOR ALEJANDRO GONZÁLEZ LÓPEZ</v>
      </c>
      <c r="C47" s="434"/>
      <c r="D47" s="435"/>
    </row>
    <row r="48" spans="2:18" x14ac:dyDescent="0.25">
      <c r="B48" s="448" t="s">
        <v>42</v>
      </c>
      <c r="C48" s="449"/>
      <c r="D48" s="450"/>
    </row>
    <row r="49" spans="2:4" x14ac:dyDescent="0.25">
      <c r="B49" s="14"/>
      <c r="C49" s="348"/>
      <c r="D49" s="16"/>
    </row>
    <row r="50" spans="2:4" x14ac:dyDescent="0.25">
      <c r="B50" s="433" t="str">
        <f>'II D) 7 1'!B47:E47</f>
        <v>UNIDAD DE ENLACE PEF / CONAC</v>
      </c>
      <c r="C50" s="434"/>
      <c r="D50" s="435"/>
    </row>
    <row r="51" spans="2:4" x14ac:dyDescent="0.25">
      <c r="B51" s="448" t="s">
        <v>43</v>
      </c>
      <c r="C51" s="449"/>
      <c r="D51" s="450"/>
    </row>
    <row r="52" spans="2:4" x14ac:dyDescent="0.25">
      <c r="B52" s="14"/>
      <c r="C52" s="348"/>
      <c r="D52" s="16"/>
    </row>
    <row r="53" spans="2:4" x14ac:dyDescent="0.25">
      <c r="B53" s="433"/>
      <c r="C53" s="434"/>
      <c r="D53" s="435"/>
    </row>
    <row r="54" spans="2:4" x14ac:dyDescent="0.25">
      <c r="B54" s="448" t="s">
        <v>44</v>
      </c>
      <c r="C54" s="449"/>
      <c r="D54" s="450"/>
    </row>
    <row r="55" spans="2:4" x14ac:dyDescent="0.25">
      <c r="B55" s="14"/>
      <c r="C55" s="348"/>
      <c r="D55" s="16"/>
    </row>
    <row r="56" spans="2:4" x14ac:dyDescent="0.25">
      <c r="B56" s="451">
        <f>'II D) 7 1'!B53:E53</f>
        <v>44378</v>
      </c>
      <c r="C56" s="457"/>
      <c r="D56" s="458"/>
    </row>
    <row r="57" spans="2:4" x14ac:dyDescent="0.25">
      <c r="B57" s="448" t="s">
        <v>45</v>
      </c>
      <c r="C57" s="449"/>
      <c r="D57" s="450"/>
    </row>
    <row r="58" spans="2:4" x14ac:dyDescent="0.25">
      <c r="B58" s="369"/>
      <c r="C58" s="370"/>
      <c r="D58" s="371"/>
    </row>
  </sheetData>
  <mergeCells count="21">
    <mergeCell ref="J11:N11"/>
    <mergeCell ref="O11:Q11"/>
    <mergeCell ref="R11:R12"/>
    <mergeCell ref="Q7:R7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disablePrompts="1" count="1">
    <dataValidation allowBlank="1" showInputMessage="1" showErrorMessage="1" sqref="Q8 B8" xr:uid="{00000000-0002-0000-0B00-000000000000}"/>
  </dataValidations>
  <pageMargins left="0.23622047244094491" right="0.62992125984251968" top="0.74803149606299213" bottom="0.74803149606299213" header="0.31496062992125984" footer="0.31496062992125984"/>
  <pageSetup scale="4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K98"/>
  <sheetViews>
    <sheetView showGridLines="0" view="pageBreakPreview" zoomScale="60" zoomScaleNormal="100" workbookViewId="0">
      <selection activeCell="B97" sqref="B97:E97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62" t="s">
        <v>227</v>
      </c>
      <c r="C7" s="63"/>
      <c r="D7" s="63"/>
      <c r="E7" s="63"/>
      <c r="F7" s="63"/>
      <c r="G7" s="63"/>
      <c r="H7" s="363"/>
      <c r="I7" s="364" t="s">
        <v>186</v>
      </c>
      <c r="J7" s="510" t="str">
        <f>'Caratula Resumen'!D16</f>
        <v xml:space="preserve"> ZACATECAS </v>
      </c>
      <c r="K7" s="511"/>
    </row>
    <row r="8" spans="2:11" ht="18.75" x14ac:dyDescent="0.3">
      <c r="B8" s="357" t="s">
        <v>280</v>
      </c>
      <c r="C8" s="358"/>
      <c r="D8" s="358"/>
      <c r="E8" s="358"/>
      <c r="F8" s="358"/>
      <c r="G8" s="358"/>
      <c r="H8" s="358"/>
      <c r="I8" s="23"/>
      <c r="J8" s="23"/>
      <c r="K8" s="361" t="str">
        <f>'Caratula Resumen'!D18</f>
        <v>II Trimestre</v>
      </c>
    </row>
    <row r="9" spans="2:11" x14ac:dyDescent="0.25">
      <c r="B9" s="68"/>
      <c r="C9" s="69"/>
      <c r="D9" s="69"/>
      <c r="E9" s="69"/>
      <c r="F9" s="69"/>
      <c r="G9" s="69"/>
      <c r="H9" s="69"/>
      <c r="I9" s="69"/>
      <c r="J9" s="69"/>
      <c r="K9" s="70"/>
    </row>
    <row r="10" spans="2:11" ht="5.0999999999999996" customHeight="1" x14ac:dyDescent="0.25"/>
    <row r="11" spans="2:11" ht="68.25" customHeight="1" x14ac:dyDescent="0.25">
      <c r="B11" s="235" t="s">
        <v>207</v>
      </c>
      <c r="C11" s="235" t="s">
        <v>228</v>
      </c>
      <c r="D11" s="235" t="s">
        <v>229</v>
      </c>
      <c r="E11" s="235" t="s">
        <v>230</v>
      </c>
      <c r="F11" s="235" t="s">
        <v>231</v>
      </c>
      <c r="G11" s="235" t="s">
        <v>212</v>
      </c>
      <c r="H11" s="235" t="s">
        <v>232</v>
      </c>
      <c r="I11" s="235" t="s">
        <v>233</v>
      </c>
      <c r="J11" s="235" t="s">
        <v>234</v>
      </c>
      <c r="K11" s="235" t="s">
        <v>235</v>
      </c>
    </row>
    <row r="12" spans="2:11" ht="5.0999999999999996" customHeight="1" x14ac:dyDescent="0.25"/>
    <row r="13" spans="2:11" ht="75" hidden="1" x14ac:dyDescent="0.25">
      <c r="B13" s="235" t="s">
        <v>207</v>
      </c>
      <c r="C13" s="235" t="s">
        <v>228</v>
      </c>
      <c r="D13" s="235" t="s">
        <v>229</v>
      </c>
      <c r="E13" s="235" t="s">
        <v>230</v>
      </c>
      <c r="F13" s="235" t="s">
        <v>231</v>
      </c>
      <c r="G13" s="235" t="s">
        <v>212</v>
      </c>
      <c r="H13" s="235" t="s">
        <v>232</v>
      </c>
      <c r="I13" s="235" t="s">
        <v>233</v>
      </c>
      <c r="J13" s="235" t="s">
        <v>234</v>
      </c>
      <c r="K13" s="235" t="s">
        <v>235</v>
      </c>
    </row>
    <row r="14" spans="2:11" x14ac:dyDescent="0.25">
      <c r="B14" s="430" t="s">
        <v>351</v>
      </c>
      <c r="C14" s="430" t="s">
        <v>395</v>
      </c>
      <c r="D14" s="430" t="s">
        <v>1065</v>
      </c>
      <c r="E14" s="430" t="s">
        <v>350</v>
      </c>
      <c r="F14" s="430" t="s">
        <v>426</v>
      </c>
      <c r="G14" s="430" t="s">
        <v>1066</v>
      </c>
      <c r="H14" s="430" t="s">
        <v>1067</v>
      </c>
      <c r="I14" s="429" t="s">
        <v>1068</v>
      </c>
      <c r="J14" s="430" t="s">
        <v>1056</v>
      </c>
      <c r="K14" s="430" t="s">
        <v>425</v>
      </c>
    </row>
    <row r="15" spans="2:11" s="429" customFormat="1" x14ac:dyDescent="0.25">
      <c r="B15" s="430" t="s">
        <v>351</v>
      </c>
      <c r="C15" s="430" t="s">
        <v>1069</v>
      </c>
      <c r="D15" s="430" t="s">
        <v>424</v>
      </c>
      <c r="E15" s="430" t="s">
        <v>350</v>
      </c>
      <c r="F15" s="430" t="s">
        <v>1070</v>
      </c>
      <c r="G15" s="430" t="s">
        <v>1071</v>
      </c>
      <c r="H15" s="430" t="s">
        <v>1072</v>
      </c>
      <c r="J15" s="430" t="s">
        <v>1056</v>
      </c>
      <c r="K15" s="430" t="s">
        <v>425</v>
      </c>
    </row>
    <row r="16" spans="2:11" s="429" customFormat="1" x14ac:dyDescent="0.25">
      <c r="B16" s="430" t="s">
        <v>351</v>
      </c>
      <c r="C16" s="430" t="s">
        <v>395</v>
      </c>
      <c r="D16" s="430" t="s">
        <v>424</v>
      </c>
      <c r="E16" s="430" t="s">
        <v>350</v>
      </c>
      <c r="F16" s="430" t="s">
        <v>426</v>
      </c>
      <c r="G16" s="430" t="s">
        <v>427</v>
      </c>
      <c r="H16" s="430" t="s">
        <v>1035</v>
      </c>
      <c r="I16" s="429" t="s">
        <v>1073</v>
      </c>
      <c r="J16" s="430" t="s">
        <v>1056</v>
      </c>
      <c r="K16" s="430" t="s">
        <v>425</v>
      </c>
    </row>
    <row r="17" spans="2:11" s="429" customFormat="1" x14ac:dyDescent="0.25">
      <c r="B17" s="430" t="s">
        <v>351</v>
      </c>
      <c r="C17" s="430" t="s">
        <v>395</v>
      </c>
      <c r="D17" s="430" t="s">
        <v>1065</v>
      </c>
      <c r="E17" s="430" t="s">
        <v>350</v>
      </c>
      <c r="F17" s="430" t="s">
        <v>426</v>
      </c>
      <c r="G17" s="430" t="s">
        <v>428</v>
      </c>
      <c r="H17" s="430" t="s">
        <v>1074</v>
      </c>
      <c r="I17" s="429" t="s">
        <v>1075</v>
      </c>
      <c r="J17" s="430" t="s">
        <v>1056</v>
      </c>
      <c r="K17" s="430" t="s">
        <v>425</v>
      </c>
    </row>
    <row r="18" spans="2:11" s="429" customFormat="1" x14ac:dyDescent="0.25">
      <c r="B18" s="430" t="s">
        <v>351</v>
      </c>
      <c r="C18" s="430" t="s">
        <v>1069</v>
      </c>
      <c r="D18" s="430" t="s">
        <v>424</v>
      </c>
      <c r="E18" s="430" t="s">
        <v>350</v>
      </c>
      <c r="F18" s="430" t="s">
        <v>1070</v>
      </c>
      <c r="G18" s="430" t="s">
        <v>1076</v>
      </c>
      <c r="H18" s="430" t="s">
        <v>1077</v>
      </c>
      <c r="J18" s="430" t="s">
        <v>1056</v>
      </c>
      <c r="K18" s="430" t="s">
        <v>425</v>
      </c>
    </row>
    <row r="19" spans="2:11" s="429" customFormat="1" x14ac:dyDescent="0.25">
      <c r="B19" s="430" t="s">
        <v>351</v>
      </c>
      <c r="C19" s="430" t="s">
        <v>1069</v>
      </c>
      <c r="D19" s="430" t="s">
        <v>424</v>
      </c>
      <c r="E19" s="430" t="s">
        <v>350</v>
      </c>
      <c r="F19" s="430" t="s">
        <v>1070</v>
      </c>
      <c r="G19" s="430" t="s">
        <v>1078</v>
      </c>
      <c r="H19" s="430" t="s">
        <v>1079</v>
      </c>
      <c r="J19" s="430" t="s">
        <v>1056</v>
      </c>
      <c r="K19" s="430" t="s">
        <v>425</v>
      </c>
    </row>
    <row r="20" spans="2:11" s="429" customFormat="1" x14ac:dyDescent="0.25">
      <c r="B20" s="430" t="s">
        <v>351</v>
      </c>
      <c r="C20" s="430" t="s">
        <v>1069</v>
      </c>
      <c r="D20" s="430" t="s">
        <v>424</v>
      </c>
      <c r="E20" s="430" t="s">
        <v>350</v>
      </c>
      <c r="F20" s="430" t="s">
        <v>1070</v>
      </c>
      <c r="G20" s="430" t="s">
        <v>1080</v>
      </c>
      <c r="H20" s="430" t="s">
        <v>1081</v>
      </c>
      <c r="J20" s="430" t="s">
        <v>1056</v>
      </c>
      <c r="K20" s="430" t="s">
        <v>425</v>
      </c>
    </row>
    <row r="21" spans="2:11" s="429" customFormat="1" x14ac:dyDescent="0.25">
      <c r="B21" s="430" t="s">
        <v>351</v>
      </c>
      <c r="C21" s="430" t="s">
        <v>1069</v>
      </c>
      <c r="D21" s="430" t="s">
        <v>424</v>
      </c>
      <c r="E21" s="430" t="s">
        <v>350</v>
      </c>
      <c r="F21" s="430" t="s">
        <v>1070</v>
      </c>
      <c r="G21" s="430" t="s">
        <v>1082</v>
      </c>
      <c r="H21" s="430" t="s">
        <v>1083</v>
      </c>
      <c r="J21" s="430" t="s">
        <v>1056</v>
      </c>
      <c r="K21" s="430" t="s">
        <v>425</v>
      </c>
    </row>
    <row r="22" spans="2:11" s="429" customFormat="1" x14ac:dyDescent="0.25">
      <c r="B22" s="430" t="s">
        <v>351</v>
      </c>
      <c r="C22" s="430" t="s">
        <v>395</v>
      </c>
      <c r="D22" s="430" t="s">
        <v>452</v>
      </c>
      <c r="E22" s="430" t="s">
        <v>350</v>
      </c>
      <c r="F22" s="430" t="s">
        <v>426</v>
      </c>
      <c r="G22" s="430" t="s">
        <v>1084</v>
      </c>
      <c r="H22" s="430" t="s">
        <v>1085</v>
      </c>
      <c r="I22" s="429" t="s">
        <v>1086</v>
      </c>
      <c r="J22" s="430" t="s">
        <v>1056</v>
      </c>
      <c r="K22" s="430" t="s">
        <v>425</v>
      </c>
    </row>
    <row r="23" spans="2:11" s="429" customFormat="1" x14ac:dyDescent="0.25">
      <c r="B23" s="430" t="s">
        <v>351</v>
      </c>
      <c r="C23" s="430" t="s">
        <v>1069</v>
      </c>
      <c r="D23" s="430" t="s">
        <v>424</v>
      </c>
      <c r="E23" s="430" t="s">
        <v>350</v>
      </c>
      <c r="F23" s="430" t="s">
        <v>1070</v>
      </c>
      <c r="G23" s="430" t="s">
        <v>1087</v>
      </c>
      <c r="H23" s="430" t="s">
        <v>1088</v>
      </c>
      <c r="J23" s="430" t="s">
        <v>1056</v>
      </c>
      <c r="K23" s="430" t="s">
        <v>425</v>
      </c>
    </row>
    <row r="24" spans="2:11" s="429" customFormat="1" x14ac:dyDescent="0.25">
      <c r="B24" s="430" t="s">
        <v>351</v>
      </c>
      <c r="C24" s="430" t="s">
        <v>1069</v>
      </c>
      <c r="D24" s="430" t="s">
        <v>424</v>
      </c>
      <c r="E24" s="430" t="s">
        <v>350</v>
      </c>
      <c r="F24" s="430" t="s">
        <v>1070</v>
      </c>
      <c r="G24" s="430" t="s">
        <v>1089</v>
      </c>
      <c r="H24" s="430" t="s">
        <v>1090</v>
      </c>
      <c r="J24" s="430" t="s">
        <v>1056</v>
      </c>
      <c r="K24" s="430" t="s">
        <v>425</v>
      </c>
    </row>
    <row r="25" spans="2:11" s="429" customFormat="1" x14ac:dyDescent="0.25">
      <c r="B25" s="430" t="s">
        <v>351</v>
      </c>
      <c r="C25" s="430" t="s">
        <v>1069</v>
      </c>
      <c r="D25" s="430" t="s">
        <v>424</v>
      </c>
      <c r="E25" s="430" t="s">
        <v>350</v>
      </c>
      <c r="F25" s="430" t="s">
        <v>1070</v>
      </c>
      <c r="G25" s="430" t="s">
        <v>1091</v>
      </c>
      <c r="H25" s="430" t="s">
        <v>1092</v>
      </c>
      <c r="J25" s="430" t="s">
        <v>1056</v>
      </c>
      <c r="K25" s="430" t="s">
        <v>425</v>
      </c>
    </row>
    <row r="26" spans="2:11" s="429" customFormat="1" x14ac:dyDescent="0.25">
      <c r="B26" s="430" t="s">
        <v>351</v>
      </c>
      <c r="C26" s="430" t="s">
        <v>1069</v>
      </c>
      <c r="D26" s="430" t="s">
        <v>424</v>
      </c>
      <c r="E26" s="430" t="s">
        <v>350</v>
      </c>
      <c r="F26" s="430" t="s">
        <v>1070</v>
      </c>
      <c r="G26" s="430" t="s">
        <v>1093</v>
      </c>
      <c r="H26" s="430" t="s">
        <v>1094</v>
      </c>
      <c r="J26" s="430" t="s">
        <v>1056</v>
      </c>
      <c r="K26" s="430" t="s">
        <v>425</v>
      </c>
    </row>
    <row r="27" spans="2:11" s="429" customFormat="1" x14ac:dyDescent="0.25">
      <c r="B27" s="430" t="s">
        <v>351</v>
      </c>
      <c r="C27" s="430" t="s">
        <v>395</v>
      </c>
      <c r="D27" s="430" t="s">
        <v>1065</v>
      </c>
      <c r="E27" s="430" t="s">
        <v>350</v>
      </c>
      <c r="F27" s="430" t="s">
        <v>426</v>
      </c>
      <c r="G27" s="430" t="s">
        <v>1095</v>
      </c>
      <c r="H27" s="430" t="s">
        <v>1096</v>
      </c>
      <c r="I27" s="429" t="s">
        <v>1097</v>
      </c>
      <c r="J27" s="430" t="s">
        <v>1056</v>
      </c>
      <c r="K27" s="430" t="s">
        <v>425</v>
      </c>
    </row>
    <row r="28" spans="2:11" s="429" customFormat="1" x14ac:dyDescent="0.25">
      <c r="B28" s="430" t="s">
        <v>351</v>
      </c>
      <c r="C28" s="430" t="s">
        <v>395</v>
      </c>
      <c r="D28" s="430" t="s">
        <v>424</v>
      </c>
      <c r="E28" s="430" t="s">
        <v>350</v>
      </c>
      <c r="F28" s="430" t="s">
        <v>426</v>
      </c>
      <c r="G28" s="430" t="s">
        <v>356</v>
      </c>
      <c r="H28" s="430" t="s">
        <v>1036</v>
      </c>
      <c r="I28" s="429" t="s">
        <v>1098</v>
      </c>
      <c r="J28" s="430" t="s">
        <v>1056</v>
      </c>
      <c r="K28" s="430" t="s">
        <v>425</v>
      </c>
    </row>
    <row r="29" spans="2:11" s="429" customFormat="1" x14ac:dyDescent="0.25">
      <c r="B29" s="430" t="s">
        <v>351</v>
      </c>
      <c r="C29" s="430" t="s">
        <v>395</v>
      </c>
      <c r="D29" s="430" t="s">
        <v>424</v>
      </c>
      <c r="E29" s="430" t="s">
        <v>350</v>
      </c>
      <c r="F29" s="430" t="s">
        <v>426</v>
      </c>
      <c r="G29" s="430" t="s">
        <v>356</v>
      </c>
      <c r="H29" s="430" t="s">
        <v>1037</v>
      </c>
      <c r="I29" s="429" t="s">
        <v>1098</v>
      </c>
      <c r="J29" s="430" t="s">
        <v>1056</v>
      </c>
      <c r="K29" s="430" t="s">
        <v>425</v>
      </c>
    </row>
    <row r="30" spans="2:11" s="429" customFormat="1" x14ac:dyDescent="0.25">
      <c r="B30" s="430" t="s">
        <v>351</v>
      </c>
      <c r="C30" s="430" t="s">
        <v>395</v>
      </c>
      <c r="D30" s="430" t="s">
        <v>1065</v>
      </c>
      <c r="E30" s="430" t="s">
        <v>350</v>
      </c>
      <c r="F30" s="430" t="s">
        <v>426</v>
      </c>
      <c r="G30" s="430" t="s">
        <v>356</v>
      </c>
      <c r="H30" s="430" t="s">
        <v>1099</v>
      </c>
      <c r="I30" s="429" t="s">
        <v>1100</v>
      </c>
      <c r="J30" s="430" t="s">
        <v>1056</v>
      </c>
      <c r="K30" s="430" t="s">
        <v>425</v>
      </c>
    </row>
    <row r="31" spans="2:11" s="429" customFormat="1" x14ac:dyDescent="0.25">
      <c r="B31" s="430" t="s">
        <v>351</v>
      </c>
      <c r="C31" s="430" t="s">
        <v>1069</v>
      </c>
      <c r="D31" s="430" t="s">
        <v>1065</v>
      </c>
      <c r="E31" s="430" t="s">
        <v>350</v>
      </c>
      <c r="F31" s="430" t="s">
        <v>1070</v>
      </c>
      <c r="G31" s="430" t="s">
        <v>1091</v>
      </c>
      <c r="H31" s="430" t="s">
        <v>1101</v>
      </c>
      <c r="J31" s="430" t="s">
        <v>1056</v>
      </c>
      <c r="K31" s="430" t="s">
        <v>425</v>
      </c>
    </row>
    <row r="32" spans="2:11" s="429" customFormat="1" x14ac:dyDescent="0.25">
      <c r="B32" s="430" t="s">
        <v>351</v>
      </c>
      <c r="C32" s="430" t="s">
        <v>395</v>
      </c>
      <c r="D32" s="430" t="s">
        <v>1065</v>
      </c>
      <c r="E32" s="430" t="s">
        <v>350</v>
      </c>
      <c r="F32" s="430" t="s">
        <v>426</v>
      </c>
      <c r="G32" s="430" t="s">
        <v>1042</v>
      </c>
      <c r="H32" s="430" t="s">
        <v>1102</v>
      </c>
      <c r="I32" s="429" t="s">
        <v>1103</v>
      </c>
      <c r="J32" s="430" t="s">
        <v>1056</v>
      </c>
      <c r="K32" s="430" t="s">
        <v>425</v>
      </c>
    </row>
    <row r="33" spans="2:11" s="429" customFormat="1" x14ac:dyDescent="0.25">
      <c r="B33" s="430" t="s">
        <v>351</v>
      </c>
      <c r="C33" s="430" t="s">
        <v>395</v>
      </c>
      <c r="D33" s="430" t="s">
        <v>1065</v>
      </c>
      <c r="E33" s="430" t="s">
        <v>350</v>
      </c>
      <c r="F33" s="430" t="s">
        <v>426</v>
      </c>
      <c r="G33" s="430" t="s">
        <v>1104</v>
      </c>
      <c r="H33" s="430" t="s">
        <v>1105</v>
      </c>
      <c r="I33" s="429" t="s">
        <v>1106</v>
      </c>
      <c r="J33" s="430" t="s">
        <v>1056</v>
      </c>
      <c r="K33" s="430" t="s">
        <v>425</v>
      </c>
    </row>
    <row r="34" spans="2:11" s="429" customFormat="1" x14ac:dyDescent="0.25">
      <c r="B34" s="430" t="s">
        <v>351</v>
      </c>
      <c r="C34" s="430" t="s">
        <v>395</v>
      </c>
      <c r="D34" s="430" t="s">
        <v>1065</v>
      </c>
      <c r="E34" s="430" t="s">
        <v>350</v>
      </c>
      <c r="F34" s="430" t="s">
        <v>426</v>
      </c>
      <c r="G34" s="430" t="s">
        <v>1107</v>
      </c>
      <c r="H34" s="430" t="s">
        <v>1108</v>
      </c>
      <c r="I34" s="429" t="s">
        <v>1109</v>
      </c>
      <c r="J34" s="430" t="s">
        <v>1056</v>
      </c>
      <c r="K34" s="430" t="s">
        <v>425</v>
      </c>
    </row>
    <row r="35" spans="2:11" s="429" customFormat="1" x14ac:dyDescent="0.25">
      <c r="B35" s="430" t="s">
        <v>351</v>
      </c>
      <c r="C35" s="430" t="s">
        <v>395</v>
      </c>
      <c r="D35" s="430" t="s">
        <v>1065</v>
      </c>
      <c r="E35" s="430" t="s">
        <v>350</v>
      </c>
      <c r="F35" s="430" t="s">
        <v>426</v>
      </c>
      <c r="G35" s="430" t="s">
        <v>1110</v>
      </c>
      <c r="H35" s="430" t="s">
        <v>1111</v>
      </c>
      <c r="I35" s="429" t="s">
        <v>1112</v>
      </c>
      <c r="J35" s="430" t="s">
        <v>1056</v>
      </c>
      <c r="K35" s="430" t="s">
        <v>425</v>
      </c>
    </row>
    <row r="36" spans="2:11" s="429" customFormat="1" x14ac:dyDescent="0.25">
      <c r="B36" s="430" t="s">
        <v>351</v>
      </c>
      <c r="C36" s="430" t="s">
        <v>395</v>
      </c>
      <c r="D36" s="430" t="s">
        <v>452</v>
      </c>
      <c r="E36" s="430" t="s">
        <v>350</v>
      </c>
      <c r="F36" s="430" t="s">
        <v>426</v>
      </c>
      <c r="G36" s="430" t="s">
        <v>1113</v>
      </c>
      <c r="H36" s="430" t="s">
        <v>1114</v>
      </c>
      <c r="I36" s="429" t="s">
        <v>1115</v>
      </c>
      <c r="J36" s="430" t="s">
        <v>1056</v>
      </c>
      <c r="K36" s="430" t="s">
        <v>425</v>
      </c>
    </row>
    <row r="37" spans="2:11" s="429" customFormat="1" x14ac:dyDescent="0.25">
      <c r="B37" s="430" t="s">
        <v>351</v>
      </c>
      <c r="C37" s="430" t="s">
        <v>1069</v>
      </c>
      <c r="D37" s="430" t="s">
        <v>424</v>
      </c>
      <c r="E37" s="430" t="s">
        <v>350</v>
      </c>
      <c r="F37" s="430" t="s">
        <v>1070</v>
      </c>
      <c r="G37" s="430" t="s">
        <v>1116</v>
      </c>
      <c r="H37" s="430" t="s">
        <v>1117</v>
      </c>
      <c r="J37" s="430" t="s">
        <v>1056</v>
      </c>
      <c r="K37" s="430" t="s">
        <v>425</v>
      </c>
    </row>
    <row r="38" spans="2:11" s="429" customFormat="1" x14ac:dyDescent="0.25">
      <c r="B38" s="430" t="s">
        <v>351</v>
      </c>
      <c r="C38" s="430" t="s">
        <v>395</v>
      </c>
      <c r="D38" s="430" t="s">
        <v>424</v>
      </c>
      <c r="E38" s="430" t="s">
        <v>350</v>
      </c>
      <c r="F38" s="430" t="s">
        <v>426</v>
      </c>
      <c r="G38" s="430" t="s">
        <v>428</v>
      </c>
      <c r="H38" s="430" t="s">
        <v>1038</v>
      </c>
      <c r="I38" s="429" t="s">
        <v>1118</v>
      </c>
      <c r="J38" s="430" t="s">
        <v>1056</v>
      </c>
      <c r="K38" s="430" t="s">
        <v>425</v>
      </c>
    </row>
    <row r="39" spans="2:11" s="429" customFormat="1" x14ac:dyDescent="0.25">
      <c r="B39" s="430" t="s">
        <v>351</v>
      </c>
      <c r="C39" s="430" t="s">
        <v>395</v>
      </c>
      <c r="D39" s="430" t="s">
        <v>424</v>
      </c>
      <c r="E39" s="430" t="s">
        <v>350</v>
      </c>
      <c r="F39" s="430" t="s">
        <v>426</v>
      </c>
      <c r="G39" s="430" t="s">
        <v>356</v>
      </c>
      <c r="H39" s="430" t="s">
        <v>1119</v>
      </c>
      <c r="J39" s="430" t="s">
        <v>1056</v>
      </c>
      <c r="K39" s="430" t="s">
        <v>425</v>
      </c>
    </row>
    <row r="40" spans="2:11" s="429" customFormat="1" x14ac:dyDescent="0.25">
      <c r="B40" s="430" t="s">
        <v>351</v>
      </c>
      <c r="C40" s="430" t="s">
        <v>395</v>
      </c>
      <c r="D40" s="430" t="s">
        <v>1065</v>
      </c>
      <c r="E40" s="430" t="s">
        <v>350</v>
      </c>
      <c r="F40" s="430" t="s">
        <v>426</v>
      </c>
      <c r="G40" s="430" t="s">
        <v>1120</v>
      </c>
      <c r="H40" s="430" t="s">
        <v>1121</v>
      </c>
      <c r="I40" s="429" t="s">
        <v>1122</v>
      </c>
      <c r="J40" s="430" t="s">
        <v>1056</v>
      </c>
      <c r="K40" s="430" t="s">
        <v>425</v>
      </c>
    </row>
    <row r="41" spans="2:11" s="429" customFormat="1" x14ac:dyDescent="0.25">
      <c r="B41" s="430" t="s">
        <v>351</v>
      </c>
      <c r="C41" s="430" t="s">
        <v>1069</v>
      </c>
      <c r="D41" s="430" t="s">
        <v>424</v>
      </c>
      <c r="E41" s="430" t="s">
        <v>350</v>
      </c>
      <c r="F41" s="430" t="s">
        <v>1070</v>
      </c>
      <c r="G41" s="430" t="s">
        <v>1123</v>
      </c>
      <c r="H41" s="430" t="s">
        <v>1124</v>
      </c>
      <c r="J41" s="430" t="s">
        <v>1056</v>
      </c>
      <c r="K41" s="430" t="s">
        <v>425</v>
      </c>
    </row>
    <row r="42" spans="2:11" s="429" customFormat="1" x14ac:dyDescent="0.25">
      <c r="B42" s="430" t="s">
        <v>351</v>
      </c>
      <c r="C42" s="430" t="s">
        <v>395</v>
      </c>
      <c r="D42" s="430" t="s">
        <v>1065</v>
      </c>
      <c r="E42" s="430" t="s">
        <v>350</v>
      </c>
      <c r="F42" s="430" t="s">
        <v>426</v>
      </c>
      <c r="G42" s="430" t="s">
        <v>427</v>
      </c>
      <c r="H42" s="430" t="s">
        <v>1125</v>
      </c>
      <c r="I42" s="429" t="s">
        <v>1126</v>
      </c>
      <c r="J42" s="430" t="s">
        <v>1056</v>
      </c>
      <c r="K42" s="430" t="s">
        <v>425</v>
      </c>
    </row>
    <row r="43" spans="2:11" s="429" customFormat="1" x14ac:dyDescent="0.25">
      <c r="B43" s="430" t="s">
        <v>351</v>
      </c>
      <c r="C43" s="430" t="s">
        <v>1069</v>
      </c>
      <c r="D43" s="430" t="s">
        <v>424</v>
      </c>
      <c r="E43" s="430" t="s">
        <v>350</v>
      </c>
      <c r="F43" s="430" t="s">
        <v>1070</v>
      </c>
      <c r="G43" s="430" t="s">
        <v>1080</v>
      </c>
      <c r="H43" s="430" t="s">
        <v>1127</v>
      </c>
      <c r="J43" s="430" t="s">
        <v>1056</v>
      </c>
      <c r="K43" s="430" t="s">
        <v>425</v>
      </c>
    </row>
    <row r="44" spans="2:11" s="429" customFormat="1" x14ac:dyDescent="0.25">
      <c r="B44" s="430" t="s">
        <v>351</v>
      </c>
      <c r="C44" s="430" t="s">
        <v>395</v>
      </c>
      <c r="D44" s="430" t="s">
        <v>424</v>
      </c>
      <c r="E44" s="430" t="s">
        <v>350</v>
      </c>
      <c r="F44" s="430" t="s">
        <v>426</v>
      </c>
      <c r="G44" s="430" t="s">
        <v>356</v>
      </c>
      <c r="H44" s="430" t="s">
        <v>429</v>
      </c>
      <c r="I44" s="429" t="s">
        <v>1068</v>
      </c>
      <c r="J44" s="430" t="s">
        <v>1056</v>
      </c>
      <c r="K44" s="430" t="s">
        <v>425</v>
      </c>
    </row>
    <row r="45" spans="2:11" s="429" customFormat="1" x14ac:dyDescent="0.25">
      <c r="B45" s="430" t="s">
        <v>351</v>
      </c>
      <c r="C45" s="430" t="s">
        <v>395</v>
      </c>
      <c r="D45" s="430" t="s">
        <v>424</v>
      </c>
      <c r="E45" s="430" t="s">
        <v>350</v>
      </c>
      <c r="F45" s="430" t="s">
        <v>426</v>
      </c>
      <c r="G45" s="430" t="s">
        <v>430</v>
      </c>
      <c r="H45" s="430" t="s">
        <v>431</v>
      </c>
      <c r="I45" s="429" t="s">
        <v>1128</v>
      </c>
      <c r="J45" s="430" t="s">
        <v>1056</v>
      </c>
      <c r="K45" s="430" t="s">
        <v>425</v>
      </c>
    </row>
    <row r="46" spans="2:11" s="429" customFormat="1" x14ac:dyDescent="0.25">
      <c r="B46" s="430" t="s">
        <v>351</v>
      </c>
      <c r="C46" s="430" t="s">
        <v>395</v>
      </c>
      <c r="D46" s="430" t="s">
        <v>424</v>
      </c>
      <c r="E46" s="430" t="s">
        <v>350</v>
      </c>
      <c r="F46" s="430" t="s">
        <v>426</v>
      </c>
      <c r="G46" s="430" t="s">
        <v>432</v>
      </c>
      <c r="H46" s="430" t="s">
        <v>433</v>
      </c>
      <c r="I46" s="429" t="s">
        <v>1129</v>
      </c>
      <c r="J46" s="430" t="s">
        <v>1056</v>
      </c>
      <c r="K46" s="430" t="s">
        <v>425</v>
      </c>
    </row>
    <row r="47" spans="2:11" s="429" customFormat="1" x14ac:dyDescent="0.25">
      <c r="B47" s="430" t="s">
        <v>351</v>
      </c>
      <c r="C47" s="430" t="s">
        <v>395</v>
      </c>
      <c r="D47" s="430" t="s">
        <v>424</v>
      </c>
      <c r="E47" s="430" t="s">
        <v>350</v>
      </c>
      <c r="F47" s="430" t="s">
        <v>426</v>
      </c>
      <c r="G47" s="430" t="s">
        <v>434</v>
      </c>
      <c r="H47" s="430" t="s">
        <v>435</v>
      </c>
      <c r="I47" s="429" t="s">
        <v>1130</v>
      </c>
      <c r="J47" s="430" t="s">
        <v>1056</v>
      </c>
      <c r="K47" s="430" t="s">
        <v>425</v>
      </c>
    </row>
    <row r="48" spans="2:11" s="429" customFormat="1" x14ac:dyDescent="0.25">
      <c r="B48" s="430" t="s">
        <v>351</v>
      </c>
      <c r="C48" s="430" t="s">
        <v>395</v>
      </c>
      <c r="D48" s="430" t="s">
        <v>424</v>
      </c>
      <c r="E48" s="430" t="s">
        <v>350</v>
      </c>
      <c r="F48" s="430" t="s">
        <v>426</v>
      </c>
      <c r="G48" s="430" t="s">
        <v>1039</v>
      </c>
      <c r="H48" s="430" t="s">
        <v>1040</v>
      </c>
      <c r="I48" s="429" t="s">
        <v>1131</v>
      </c>
      <c r="J48" s="430" t="s">
        <v>1056</v>
      </c>
      <c r="K48" s="430" t="s">
        <v>425</v>
      </c>
    </row>
    <row r="49" spans="2:11" s="429" customFormat="1" x14ac:dyDescent="0.25">
      <c r="B49" s="430" t="s">
        <v>351</v>
      </c>
      <c r="C49" s="430" t="s">
        <v>395</v>
      </c>
      <c r="D49" s="430" t="s">
        <v>424</v>
      </c>
      <c r="E49" s="430" t="s">
        <v>350</v>
      </c>
      <c r="F49" s="430" t="s">
        <v>426</v>
      </c>
      <c r="G49" s="430" t="s">
        <v>436</v>
      </c>
      <c r="H49" s="430" t="s">
        <v>437</v>
      </c>
      <c r="I49" s="429" t="s">
        <v>1097</v>
      </c>
      <c r="J49" s="430" t="s">
        <v>1056</v>
      </c>
      <c r="K49" s="430" t="s">
        <v>425</v>
      </c>
    </row>
    <row r="50" spans="2:11" s="429" customFormat="1" x14ac:dyDescent="0.25">
      <c r="B50" s="430" t="s">
        <v>351</v>
      </c>
      <c r="C50" s="430" t="s">
        <v>395</v>
      </c>
      <c r="D50" s="430" t="s">
        <v>424</v>
      </c>
      <c r="E50" s="430" t="s">
        <v>350</v>
      </c>
      <c r="F50" s="430" t="s">
        <v>426</v>
      </c>
      <c r="G50" s="430" t="s">
        <v>428</v>
      </c>
      <c r="H50" s="430" t="s">
        <v>438</v>
      </c>
      <c r="I50" s="429" t="s">
        <v>1132</v>
      </c>
      <c r="J50" s="430" t="s">
        <v>1056</v>
      </c>
      <c r="K50" s="430" t="s">
        <v>425</v>
      </c>
    </row>
    <row r="51" spans="2:11" s="429" customFormat="1" x14ac:dyDescent="0.25">
      <c r="B51" s="430" t="s">
        <v>351</v>
      </c>
      <c r="C51" s="430" t="s">
        <v>395</v>
      </c>
      <c r="D51" s="430" t="s">
        <v>424</v>
      </c>
      <c r="E51" s="430" t="s">
        <v>350</v>
      </c>
      <c r="F51" s="430" t="s">
        <v>426</v>
      </c>
      <c r="G51" s="430" t="s">
        <v>1041</v>
      </c>
      <c r="H51" s="430" t="s">
        <v>439</v>
      </c>
      <c r="I51" s="429" t="s">
        <v>1133</v>
      </c>
      <c r="J51" s="430" t="s">
        <v>1056</v>
      </c>
      <c r="K51" s="430" t="s">
        <v>425</v>
      </c>
    </row>
    <row r="52" spans="2:11" s="429" customFormat="1" x14ac:dyDescent="0.25">
      <c r="B52" s="430" t="s">
        <v>351</v>
      </c>
      <c r="C52" s="430" t="s">
        <v>395</v>
      </c>
      <c r="D52" s="430" t="s">
        <v>424</v>
      </c>
      <c r="E52" s="430" t="s">
        <v>350</v>
      </c>
      <c r="F52" s="430" t="s">
        <v>426</v>
      </c>
      <c r="G52" s="430" t="s">
        <v>440</v>
      </c>
      <c r="H52" s="430" t="s">
        <v>441</v>
      </c>
      <c r="I52" s="429" t="s">
        <v>1134</v>
      </c>
      <c r="J52" s="430" t="s">
        <v>1056</v>
      </c>
      <c r="K52" s="430" t="s">
        <v>425</v>
      </c>
    </row>
    <row r="53" spans="2:11" s="429" customFormat="1" x14ac:dyDescent="0.25">
      <c r="B53" s="430" t="s">
        <v>351</v>
      </c>
      <c r="C53" s="430" t="s">
        <v>1069</v>
      </c>
      <c r="D53" s="430" t="s">
        <v>424</v>
      </c>
      <c r="E53" s="430" t="s">
        <v>350</v>
      </c>
      <c r="F53" s="430" t="s">
        <v>1070</v>
      </c>
      <c r="G53" s="430" t="s">
        <v>1135</v>
      </c>
      <c r="H53" s="430" t="s">
        <v>1136</v>
      </c>
      <c r="J53" s="430" t="s">
        <v>1056</v>
      </c>
      <c r="K53" s="430" t="s">
        <v>425</v>
      </c>
    </row>
    <row r="54" spans="2:11" s="429" customFormat="1" x14ac:dyDescent="0.25">
      <c r="B54" s="430" t="s">
        <v>351</v>
      </c>
      <c r="C54" s="430" t="s">
        <v>1069</v>
      </c>
      <c r="D54" s="430" t="s">
        <v>424</v>
      </c>
      <c r="E54" s="430" t="s">
        <v>350</v>
      </c>
      <c r="F54" s="430" t="s">
        <v>1070</v>
      </c>
      <c r="G54" s="430" t="s">
        <v>1137</v>
      </c>
      <c r="H54" s="430" t="s">
        <v>1138</v>
      </c>
      <c r="J54" s="430" t="s">
        <v>1056</v>
      </c>
      <c r="K54" s="430" t="s">
        <v>425</v>
      </c>
    </row>
    <row r="55" spans="2:11" s="429" customFormat="1" x14ac:dyDescent="0.25">
      <c r="B55" s="430" t="s">
        <v>351</v>
      </c>
      <c r="C55" s="430" t="s">
        <v>1069</v>
      </c>
      <c r="D55" s="430" t="s">
        <v>424</v>
      </c>
      <c r="E55" s="430" t="s">
        <v>350</v>
      </c>
      <c r="F55" s="430" t="s">
        <v>1070</v>
      </c>
      <c r="G55" s="430" t="s">
        <v>1139</v>
      </c>
      <c r="H55" s="430" t="s">
        <v>1140</v>
      </c>
      <c r="J55" s="430" t="s">
        <v>1056</v>
      </c>
      <c r="K55" s="430" t="s">
        <v>425</v>
      </c>
    </row>
    <row r="56" spans="2:11" s="429" customFormat="1" x14ac:dyDescent="0.25">
      <c r="B56" s="430" t="s">
        <v>351</v>
      </c>
      <c r="C56" s="430" t="s">
        <v>1069</v>
      </c>
      <c r="D56" s="430" t="s">
        <v>424</v>
      </c>
      <c r="E56" s="430" t="s">
        <v>350</v>
      </c>
      <c r="F56" s="430" t="s">
        <v>1070</v>
      </c>
      <c r="G56" s="430" t="s">
        <v>1093</v>
      </c>
      <c r="H56" s="430" t="s">
        <v>1141</v>
      </c>
      <c r="J56" s="430" t="s">
        <v>1056</v>
      </c>
      <c r="K56" s="430" t="s">
        <v>425</v>
      </c>
    </row>
    <row r="57" spans="2:11" s="429" customFormat="1" x14ac:dyDescent="0.25">
      <c r="B57" s="430" t="s">
        <v>351</v>
      </c>
      <c r="C57" s="430" t="s">
        <v>1069</v>
      </c>
      <c r="D57" s="430" t="s">
        <v>424</v>
      </c>
      <c r="E57" s="430" t="s">
        <v>350</v>
      </c>
      <c r="F57" s="430" t="s">
        <v>1070</v>
      </c>
      <c r="G57" s="430" t="s">
        <v>1142</v>
      </c>
      <c r="H57" s="430" t="s">
        <v>1143</v>
      </c>
      <c r="J57" s="430" t="s">
        <v>1056</v>
      </c>
      <c r="K57" s="430" t="s">
        <v>425</v>
      </c>
    </row>
    <row r="58" spans="2:11" s="429" customFormat="1" x14ac:dyDescent="0.25">
      <c r="B58" s="430" t="s">
        <v>351</v>
      </c>
      <c r="C58" s="430" t="s">
        <v>1069</v>
      </c>
      <c r="D58" s="430" t="s">
        <v>424</v>
      </c>
      <c r="E58" s="430" t="s">
        <v>350</v>
      </c>
      <c r="F58" s="430" t="s">
        <v>1070</v>
      </c>
      <c r="G58" s="430" t="s">
        <v>1091</v>
      </c>
      <c r="H58" s="430" t="s">
        <v>1144</v>
      </c>
      <c r="J58" s="430" t="s">
        <v>1056</v>
      </c>
      <c r="K58" s="430" t="s">
        <v>425</v>
      </c>
    </row>
    <row r="59" spans="2:11" s="429" customFormat="1" x14ac:dyDescent="0.25">
      <c r="B59" s="430" t="s">
        <v>351</v>
      </c>
      <c r="C59" s="430" t="s">
        <v>395</v>
      </c>
      <c r="D59" s="430" t="s">
        <v>424</v>
      </c>
      <c r="E59" s="430" t="s">
        <v>350</v>
      </c>
      <c r="F59" s="430" t="s">
        <v>426</v>
      </c>
      <c r="G59" s="430" t="s">
        <v>1042</v>
      </c>
      <c r="H59" s="430" t="s">
        <v>1043</v>
      </c>
      <c r="I59" s="429" t="s">
        <v>1145</v>
      </c>
      <c r="J59" s="430" t="s">
        <v>1056</v>
      </c>
      <c r="K59" s="430" t="s">
        <v>425</v>
      </c>
    </row>
    <row r="60" spans="2:11" s="429" customFormat="1" x14ac:dyDescent="0.25">
      <c r="B60" s="430" t="s">
        <v>351</v>
      </c>
      <c r="C60" s="430" t="s">
        <v>1069</v>
      </c>
      <c r="D60" s="430" t="s">
        <v>424</v>
      </c>
      <c r="E60" s="430" t="s">
        <v>350</v>
      </c>
      <c r="F60" s="430" t="s">
        <v>1070</v>
      </c>
      <c r="G60" s="430" t="s">
        <v>1095</v>
      </c>
      <c r="H60" s="430" t="s">
        <v>1146</v>
      </c>
      <c r="J60" s="430" t="s">
        <v>1056</v>
      </c>
      <c r="K60" s="430" t="s">
        <v>425</v>
      </c>
    </row>
    <row r="61" spans="2:11" s="429" customFormat="1" x14ac:dyDescent="0.25">
      <c r="B61" s="430" t="s">
        <v>351</v>
      </c>
      <c r="C61" s="430" t="s">
        <v>1069</v>
      </c>
      <c r="D61" s="430" t="s">
        <v>424</v>
      </c>
      <c r="E61" s="430" t="s">
        <v>350</v>
      </c>
      <c r="F61" s="430" t="s">
        <v>1070</v>
      </c>
      <c r="G61" s="430" t="s">
        <v>1147</v>
      </c>
      <c r="H61" s="430" t="s">
        <v>1148</v>
      </c>
      <c r="J61" s="430" t="s">
        <v>1056</v>
      </c>
      <c r="K61" s="430" t="s">
        <v>425</v>
      </c>
    </row>
    <row r="62" spans="2:11" s="429" customFormat="1" x14ac:dyDescent="0.25">
      <c r="B62" s="430" t="s">
        <v>351</v>
      </c>
      <c r="C62" s="430" t="s">
        <v>395</v>
      </c>
      <c r="D62" s="430" t="s">
        <v>424</v>
      </c>
      <c r="E62" s="430" t="s">
        <v>350</v>
      </c>
      <c r="F62" s="430" t="s">
        <v>426</v>
      </c>
      <c r="G62" s="430" t="s">
        <v>1107</v>
      </c>
      <c r="H62" s="430" t="s">
        <v>1149</v>
      </c>
      <c r="I62" s="429" t="s">
        <v>1068</v>
      </c>
      <c r="J62" s="430" t="s">
        <v>1056</v>
      </c>
      <c r="K62" s="430" t="s">
        <v>425</v>
      </c>
    </row>
    <row r="63" spans="2:11" s="429" customFormat="1" x14ac:dyDescent="0.25">
      <c r="B63" s="430" t="s">
        <v>351</v>
      </c>
      <c r="C63" s="430" t="s">
        <v>1069</v>
      </c>
      <c r="D63" s="430" t="s">
        <v>424</v>
      </c>
      <c r="E63" s="430" t="s">
        <v>350</v>
      </c>
      <c r="F63" s="430" t="s">
        <v>1070</v>
      </c>
      <c r="G63" s="430" t="s">
        <v>1150</v>
      </c>
      <c r="H63" s="430" t="s">
        <v>1151</v>
      </c>
      <c r="J63" s="430" t="s">
        <v>1056</v>
      </c>
      <c r="K63" s="430" t="s">
        <v>425</v>
      </c>
    </row>
    <row r="64" spans="2:11" s="429" customFormat="1" x14ac:dyDescent="0.25">
      <c r="B64" s="430" t="s">
        <v>351</v>
      </c>
      <c r="C64" s="430" t="s">
        <v>395</v>
      </c>
      <c r="D64" s="430" t="s">
        <v>452</v>
      </c>
      <c r="E64" s="430" t="s">
        <v>350</v>
      </c>
      <c r="F64" s="430" t="s">
        <v>426</v>
      </c>
      <c r="G64" s="430" t="s">
        <v>1152</v>
      </c>
      <c r="H64" s="430" t="s">
        <v>1153</v>
      </c>
      <c r="I64" s="429" t="s">
        <v>1154</v>
      </c>
      <c r="J64" s="430" t="s">
        <v>1056</v>
      </c>
      <c r="K64" s="430" t="s">
        <v>425</v>
      </c>
    </row>
    <row r="65" spans="2:11" s="429" customFormat="1" x14ac:dyDescent="0.25">
      <c r="B65" s="430" t="s">
        <v>351</v>
      </c>
      <c r="C65" s="430" t="s">
        <v>395</v>
      </c>
      <c r="D65" s="430" t="s">
        <v>452</v>
      </c>
      <c r="E65" s="430" t="s">
        <v>350</v>
      </c>
      <c r="F65" s="430" t="s">
        <v>426</v>
      </c>
      <c r="G65" s="430" t="s">
        <v>1152</v>
      </c>
      <c r="H65" s="430" t="s">
        <v>1155</v>
      </c>
      <c r="I65" s="429" t="s">
        <v>1154</v>
      </c>
      <c r="J65" s="430" t="s">
        <v>1056</v>
      </c>
      <c r="K65" s="430" t="s">
        <v>425</v>
      </c>
    </row>
    <row r="66" spans="2:11" s="429" customFormat="1" x14ac:dyDescent="0.25">
      <c r="B66" s="430" t="s">
        <v>351</v>
      </c>
      <c r="C66" s="430" t="s">
        <v>395</v>
      </c>
      <c r="D66" s="430" t="s">
        <v>452</v>
      </c>
      <c r="E66" s="430" t="s">
        <v>350</v>
      </c>
      <c r="F66" s="430" t="s">
        <v>426</v>
      </c>
      <c r="G66" s="430" t="s">
        <v>1152</v>
      </c>
      <c r="H66" s="430" t="s">
        <v>1156</v>
      </c>
      <c r="I66" s="429" t="s">
        <v>1154</v>
      </c>
      <c r="J66" s="430" t="s">
        <v>1056</v>
      </c>
      <c r="K66" s="430" t="s">
        <v>425</v>
      </c>
    </row>
    <row r="67" spans="2:11" s="429" customFormat="1" x14ac:dyDescent="0.25">
      <c r="B67" s="430" t="s">
        <v>351</v>
      </c>
      <c r="C67" s="430" t="s">
        <v>395</v>
      </c>
      <c r="D67" s="430" t="s">
        <v>452</v>
      </c>
      <c r="E67" s="430" t="s">
        <v>350</v>
      </c>
      <c r="F67" s="430" t="s">
        <v>426</v>
      </c>
      <c r="G67" s="430" t="s">
        <v>1152</v>
      </c>
      <c r="H67" s="430" t="s">
        <v>1157</v>
      </c>
      <c r="I67" s="429" t="s">
        <v>1154</v>
      </c>
      <c r="J67" s="430" t="s">
        <v>1056</v>
      </c>
      <c r="K67" s="430" t="s">
        <v>425</v>
      </c>
    </row>
    <row r="68" spans="2:11" s="429" customFormat="1" x14ac:dyDescent="0.25">
      <c r="B68" s="430" t="s">
        <v>351</v>
      </c>
      <c r="C68" s="430" t="s">
        <v>395</v>
      </c>
      <c r="D68" s="430" t="s">
        <v>452</v>
      </c>
      <c r="E68" s="430" t="s">
        <v>350</v>
      </c>
      <c r="F68" s="430" t="s">
        <v>426</v>
      </c>
      <c r="G68" s="430" t="s">
        <v>1152</v>
      </c>
      <c r="H68" s="430" t="s">
        <v>1158</v>
      </c>
      <c r="I68" s="429" t="s">
        <v>1154</v>
      </c>
      <c r="J68" s="430" t="s">
        <v>1056</v>
      </c>
      <c r="K68" s="430" t="s">
        <v>425</v>
      </c>
    </row>
    <row r="69" spans="2:11" s="429" customFormat="1" x14ac:dyDescent="0.25">
      <c r="B69" s="430" t="s">
        <v>351</v>
      </c>
      <c r="C69" s="430" t="s">
        <v>1069</v>
      </c>
      <c r="D69" s="430" t="s">
        <v>424</v>
      </c>
      <c r="E69" s="430" t="s">
        <v>350</v>
      </c>
      <c r="F69" s="430" t="s">
        <v>1070</v>
      </c>
      <c r="G69" s="430" t="s">
        <v>1159</v>
      </c>
      <c r="H69" s="430" t="s">
        <v>1160</v>
      </c>
      <c r="J69" s="430" t="s">
        <v>1056</v>
      </c>
      <c r="K69" s="430" t="s">
        <v>425</v>
      </c>
    </row>
    <row r="70" spans="2:11" s="429" customFormat="1" x14ac:dyDescent="0.25">
      <c r="B70" s="430" t="s">
        <v>351</v>
      </c>
      <c r="C70" s="430" t="s">
        <v>395</v>
      </c>
      <c r="D70" s="430" t="s">
        <v>1065</v>
      </c>
      <c r="E70" s="430" t="s">
        <v>350</v>
      </c>
      <c r="F70" s="430" t="s">
        <v>426</v>
      </c>
      <c r="G70" s="430" t="s">
        <v>1066</v>
      </c>
      <c r="H70" s="430" t="s">
        <v>1161</v>
      </c>
      <c r="I70" s="429" t="s">
        <v>1068</v>
      </c>
      <c r="J70" s="430" t="s">
        <v>1056</v>
      </c>
      <c r="K70" s="430" t="s">
        <v>425</v>
      </c>
    </row>
    <row r="71" spans="2:11" s="429" customFormat="1" x14ac:dyDescent="0.25">
      <c r="B71" s="430" t="s">
        <v>351</v>
      </c>
      <c r="C71" s="430" t="s">
        <v>1069</v>
      </c>
      <c r="D71" s="430" t="s">
        <v>424</v>
      </c>
      <c r="E71" s="430" t="s">
        <v>350</v>
      </c>
      <c r="F71" s="430" t="s">
        <v>1070</v>
      </c>
      <c r="G71" s="430" t="s">
        <v>1082</v>
      </c>
      <c r="H71" s="430" t="s">
        <v>1162</v>
      </c>
      <c r="J71" s="430" t="s">
        <v>1056</v>
      </c>
      <c r="K71" s="430" t="s">
        <v>425</v>
      </c>
    </row>
    <row r="72" spans="2:11" s="429" customFormat="1" x14ac:dyDescent="0.25">
      <c r="B72" s="430" t="s">
        <v>351</v>
      </c>
      <c r="C72" s="430" t="s">
        <v>1069</v>
      </c>
      <c r="D72" s="430" t="s">
        <v>424</v>
      </c>
      <c r="E72" s="430" t="s">
        <v>350</v>
      </c>
      <c r="F72" s="430" t="s">
        <v>1070</v>
      </c>
      <c r="G72" s="430" t="s">
        <v>1082</v>
      </c>
      <c r="H72" s="430" t="s">
        <v>1163</v>
      </c>
      <c r="J72" s="430" t="s">
        <v>1056</v>
      </c>
      <c r="K72" s="430" t="s">
        <v>425</v>
      </c>
    </row>
    <row r="73" spans="2:11" s="429" customFormat="1" x14ac:dyDescent="0.25">
      <c r="B73" s="430" t="s">
        <v>351</v>
      </c>
      <c r="C73" s="430" t="s">
        <v>395</v>
      </c>
      <c r="D73" s="430" t="s">
        <v>424</v>
      </c>
      <c r="E73" s="430" t="s">
        <v>350</v>
      </c>
      <c r="F73" s="430" t="s">
        <v>426</v>
      </c>
      <c r="G73" s="430" t="s">
        <v>442</v>
      </c>
      <c r="H73" s="430" t="s">
        <v>443</v>
      </c>
      <c r="I73" s="429" t="s">
        <v>1164</v>
      </c>
      <c r="J73" s="430" t="s">
        <v>1056</v>
      </c>
      <c r="K73" s="430" t="s">
        <v>425</v>
      </c>
    </row>
    <row r="74" spans="2:11" s="429" customFormat="1" x14ac:dyDescent="0.25">
      <c r="B74" s="430" t="s">
        <v>351</v>
      </c>
      <c r="C74" s="430" t="s">
        <v>395</v>
      </c>
      <c r="D74" s="430" t="s">
        <v>1065</v>
      </c>
      <c r="E74" s="430" t="s">
        <v>350</v>
      </c>
      <c r="F74" s="430" t="s">
        <v>426</v>
      </c>
      <c r="G74" s="430" t="s">
        <v>1093</v>
      </c>
      <c r="H74" s="430" t="s">
        <v>1165</v>
      </c>
      <c r="J74" s="430" t="s">
        <v>1056</v>
      </c>
      <c r="K74" s="430" t="s">
        <v>425</v>
      </c>
    </row>
    <row r="75" spans="2:11" s="429" customFormat="1" x14ac:dyDescent="0.25">
      <c r="B75" s="430" t="s">
        <v>351</v>
      </c>
      <c r="C75" s="430" t="s">
        <v>395</v>
      </c>
      <c r="D75" s="430" t="s">
        <v>424</v>
      </c>
      <c r="E75" s="430" t="s">
        <v>350</v>
      </c>
      <c r="F75" s="430" t="s">
        <v>426</v>
      </c>
      <c r="G75" s="430" t="s">
        <v>356</v>
      </c>
      <c r="H75" s="430" t="s">
        <v>1166</v>
      </c>
      <c r="J75" s="430" t="s">
        <v>1056</v>
      </c>
      <c r="K75" s="430" t="s">
        <v>425</v>
      </c>
    </row>
    <row r="76" spans="2:11" s="429" customFormat="1" x14ac:dyDescent="0.25">
      <c r="B76" s="430" t="s">
        <v>351</v>
      </c>
      <c r="C76" s="430" t="s">
        <v>395</v>
      </c>
      <c r="D76" s="430" t="s">
        <v>1065</v>
      </c>
      <c r="E76" s="430" t="s">
        <v>350</v>
      </c>
      <c r="F76" s="430" t="s">
        <v>426</v>
      </c>
      <c r="G76" s="430" t="s">
        <v>1095</v>
      </c>
      <c r="H76" s="430" t="s">
        <v>1167</v>
      </c>
      <c r="I76" s="429" t="s">
        <v>1097</v>
      </c>
      <c r="J76" s="430" t="s">
        <v>1056</v>
      </c>
      <c r="K76" s="430" t="s">
        <v>425</v>
      </c>
    </row>
    <row r="77" spans="2:11" s="429" customFormat="1" x14ac:dyDescent="0.25">
      <c r="B77" s="430" t="s">
        <v>351</v>
      </c>
      <c r="C77" s="430" t="s">
        <v>395</v>
      </c>
      <c r="D77" s="430" t="s">
        <v>1065</v>
      </c>
      <c r="E77" s="430" t="s">
        <v>350</v>
      </c>
      <c r="F77" s="430" t="s">
        <v>426</v>
      </c>
      <c r="G77" s="430" t="s">
        <v>356</v>
      </c>
      <c r="H77" s="430" t="s">
        <v>1168</v>
      </c>
      <c r="I77" s="429" t="s">
        <v>1100</v>
      </c>
      <c r="J77" s="430" t="s">
        <v>1056</v>
      </c>
      <c r="K77" s="430" t="s">
        <v>425</v>
      </c>
    </row>
    <row r="78" spans="2:11" s="429" customFormat="1" x14ac:dyDescent="0.25">
      <c r="B78" s="430" t="s">
        <v>351</v>
      </c>
      <c r="C78" s="430" t="s">
        <v>1069</v>
      </c>
      <c r="D78" s="430" t="s">
        <v>424</v>
      </c>
      <c r="E78" s="430" t="s">
        <v>350</v>
      </c>
      <c r="F78" s="430" t="s">
        <v>1070</v>
      </c>
      <c r="G78" s="430" t="s">
        <v>1093</v>
      </c>
      <c r="H78" s="430" t="s">
        <v>1169</v>
      </c>
      <c r="J78" s="430" t="s">
        <v>1056</v>
      </c>
      <c r="K78" s="430" t="s">
        <v>425</v>
      </c>
    </row>
    <row r="79" spans="2:11" s="429" customFormat="1" x14ac:dyDescent="0.25">
      <c r="B79" s="430" t="s">
        <v>351</v>
      </c>
      <c r="C79" s="430" t="s">
        <v>1069</v>
      </c>
      <c r="D79" s="430" t="s">
        <v>424</v>
      </c>
      <c r="E79" s="430" t="s">
        <v>350</v>
      </c>
      <c r="F79" s="430" t="s">
        <v>1070</v>
      </c>
      <c r="G79" s="430" t="s">
        <v>1159</v>
      </c>
      <c r="H79" s="430" t="s">
        <v>1170</v>
      </c>
      <c r="J79" s="430" t="s">
        <v>1056</v>
      </c>
      <c r="K79" s="430" t="s">
        <v>425</v>
      </c>
    </row>
    <row r="80" spans="2:11" s="429" customFormat="1" x14ac:dyDescent="0.25">
      <c r="B80" s="430" t="s">
        <v>351</v>
      </c>
      <c r="C80" s="430" t="s">
        <v>1069</v>
      </c>
      <c r="D80" s="430" t="s">
        <v>424</v>
      </c>
      <c r="E80" s="430" t="s">
        <v>350</v>
      </c>
      <c r="F80" s="430" t="s">
        <v>1070</v>
      </c>
      <c r="G80" s="430" t="s">
        <v>1171</v>
      </c>
      <c r="H80" s="430" t="s">
        <v>1172</v>
      </c>
      <c r="J80" s="430" t="s">
        <v>1056</v>
      </c>
      <c r="K80" s="430" t="s">
        <v>425</v>
      </c>
    </row>
    <row r="81" spans="2:11" s="429" customFormat="1" x14ac:dyDescent="0.25">
      <c r="B81" s="430" t="s">
        <v>351</v>
      </c>
      <c r="C81" s="430" t="s">
        <v>1069</v>
      </c>
      <c r="D81" s="430" t="s">
        <v>452</v>
      </c>
      <c r="E81" s="430" t="s">
        <v>350</v>
      </c>
      <c r="F81" s="430" t="s">
        <v>1070</v>
      </c>
      <c r="G81" s="430" t="s">
        <v>1171</v>
      </c>
      <c r="H81" s="430" t="s">
        <v>1173</v>
      </c>
      <c r="J81" s="430" t="s">
        <v>1056</v>
      </c>
      <c r="K81" s="430" t="s">
        <v>425</v>
      </c>
    </row>
    <row r="82" spans="2:11" s="429" customFormat="1" x14ac:dyDescent="0.25">
      <c r="B82" s="430" t="s">
        <v>351</v>
      </c>
      <c r="C82" s="430" t="s">
        <v>395</v>
      </c>
      <c r="D82" s="430" t="s">
        <v>452</v>
      </c>
      <c r="E82" s="430" t="s">
        <v>350</v>
      </c>
      <c r="F82" s="430" t="s">
        <v>426</v>
      </c>
      <c r="G82" s="430" t="s">
        <v>1152</v>
      </c>
      <c r="H82" s="430" t="s">
        <v>1174</v>
      </c>
      <c r="I82" s="429" t="s">
        <v>1154</v>
      </c>
      <c r="J82" s="430" t="s">
        <v>1056</v>
      </c>
      <c r="K82" s="430" t="s">
        <v>425</v>
      </c>
    </row>
    <row r="83" spans="2:11" s="429" customFormat="1" x14ac:dyDescent="0.25">
      <c r="B83" s="430" t="s">
        <v>351</v>
      </c>
      <c r="C83" s="430" t="s">
        <v>395</v>
      </c>
      <c r="D83" s="430" t="s">
        <v>424</v>
      </c>
      <c r="E83" s="430" t="s">
        <v>350</v>
      </c>
      <c r="F83" s="430" t="s">
        <v>426</v>
      </c>
      <c r="G83" s="430" t="s">
        <v>1175</v>
      </c>
      <c r="H83" s="430" t="s">
        <v>1176</v>
      </c>
      <c r="I83" s="429" t="s">
        <v>1098</v>
      </c>
      <c r="J83" s="430" t="s">
        <v>1056</v>
      </c>
      <c r="K83" s="430" t="s">
        <v>425</v>
      </c>
    </row>
    <row r="84" spans="2:11" x14ac:dyDescent="0.25">
      <c r="B84" s="54" t="s">
        <v>161</v>
      </c>
      <c r="C84" s="56"/>
      <c r="D84" s="56"/>
      <c r="E84" s="56"/>
      <c r="F84" s="192"/>
      <c r="G84" s="266"/>
      <c r="H84" s="56"/>
      <c r="I84" s="56"/>
      <c r="J84" s="56"/>
      <c r="K84" s="56"/>
    </row>
    <row r="85" spans="2:11" x14ac:dyDescent="0.25">
      <c r="B85" s="56"/>
      <c r="C85" s="56"/>
      <c r="D85" s="56"/>
      <c r="E85" s="56"/>
      <c r="F85" s="56"/>
      <c r="G85" s="56"/>
      <c r="H85" s="56"/>
      <c r="I85" s="56"/>
      <c r="J85" s="56"/>
      <c r="K85" s="56"/>
    </row>
    <row r="86" spans="2:11" x14ac:dyDescent="0.25">
      <c r="B86" s="11"/>
      <c r="C86" s="12"/>
      <c r="D86" s="12"/>
      <c r="E86" s="13"/>
    </row>
    <row r="87" spans="2:11" x14ac:dyDescent="0.25">
      <c r="B87" s="433" t="str">
        <f>'II D) 7 2 '!B47:D47</f>
        <v>HÉCTOR ALEJANDRO GONZÁLEZ LÓPEZ</v>
      </c>
      <c r="C87" s="434"/>
      <c r="D87" s="434"/>
      <c r="E87" s="435"/>
    </row>
    <row r="88" spans="2:11" x14ac:dyDescent="0.25">
      <c r="B88" s="448" t="s">
        <v>42</v>
      </c>
      <c r="C88" s="449"/>
      <c r="D88" s="449"/>
      <c r="E88" s="450"/>
    </row>
    <row r="89" spans="2:11" x14ac:dyDescent="0.25">
      <c r="B89" s="14"/>
      <c r="C89" s="348"/>
      <c r="D89" s="348"/>
      <c r="E89" s="16"/>
    </row>
    <row r="90" spans="2:11" x14ac:dyDescent="0.25">
      <c r="B90" s="433" t="str">
        <f>'II D) 7 2 '!B50:D50</f>
        <v>UNIDAD DE ENLACE PEF / CONAC</v>
      </c>
      <c r="C90" s="434"/>
      <c r="D90" s="434"/>
      <c r="E90" s="435"/>
    </row>
    <row r="91" spans="2:11" x14ac:dyDescent="0.25">
      <c r="B91" s="448" t="s">
        <v>43</v>
      </c>
      <c r="C91" s="449"/>
      <c r="D91" s="449"/>
      <c r="E91" s="450"/>
    </row>
    <row r="92" spans="2:11" x14ac:dyDescent="0.25">
      <c r="B92" s="14"/>
      <c r="C92" s="348"/>
      <c r="D92" s="348"/>
      <c r="E92" s="16"/>
    </row>
    <row r="93" spans="2:11" x14ac:dyDescent="0.25">
      <c r="B93" s="433"/>
      <c r="C93" s="434"/>
      <c r="D93" s="434"/>
      <c r="E93" s="435"/>
    </row>
    <row r="94" spans="2:11" x14ac:dyDescent="0.25">
      <c r="B94" s="448" t="s">
        <v>44</v>
      </c>
      <c r="C94" s="449"/>
      <c r="D94" s="449"/>
      <c r="E94" s="450"/>
    </row>
    <row r="95" spans="2:11" x14ac:dyDescent="0.25">
      <c r="B95" s="14"/>
      <c r="C95" s="348"/>
      <c r="D95" s="348"/>
      <c r="E95" s="16"/>
    </row>
    <row r="96" spans="2:11" x14ac:dyDescent="0.25">
      <c r="B96" s="451">
        <f>'II D) 7 2 '!B56:D56</f>
        <v>44378</v>
      </c>
      <c r="C96" s="457"/>
      <c r="D96" s="457"/>
      <c r="E96" s="458"/>
    </row>
    <row r="97" spans="2:5" x14ac:dyDescent="0.25">
      <c r="B97" s="448" t="s">
        <v>45</v>
      </c>
      <c r="C97" s="449"/>
      <c r="D97" s="449"/>
      <c r="E97" s="450"/>
    </row>
    <row r="98" spans="2:5" x14ac:dyDescent="0.25">
      <c r="B98" s="445"/>
      <c r="C98" s="446"/>
      <c r="D98" s="446"/>
      <c r="E98" s="447"/>
    </row>
  </sheetData>
  <mergeCells count="10">
    <mergeCell ref="J7:K7"/>
    <mergeCell ref="B98:E98"/>
    <mergeCell ref="B87:E87"/>
    <mergeCell ref="B88:E88"/>
    <mergeCell ref="B90:E90"/>
    <mergeCell ref="B91:E91"/>
    <mergeCell ref="B93:E93"/>
    <mergeCell ref="B94:E94"/>
    <mergeCell ref="B96:E96"/>
    <mergeCell ref="B97:E97"/>
  </mergeCells>
  <dataValidations count="1">
    <dataValidation allowBlank="1" showInputMessage="1" showErrorMessage="1" sqref="B8" xr:uid="{00000000-0002-0000-0C00-000000000000}"/>
  </dataValidations>
  <pageMargins left="0.7" right="0.7" top="0.75" bottom="0.75" header="0.3" footer="0.3"/>
  <pageSetup scale="5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37"/>
  <sheetViews>
    <sheetView showGridLines="0" zoomScaleNormal="100" workbookViewId="0">
      <selection activeCell="E30" sqref="E30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0"/>
      <c r="H1" s="100"/>
    </row>
    <row r="2" spans="2:8" ht="15" customHeight="1" x14ac:dyDescent="0.25">
      <c r="G2" s="100"/>
      <c r="H2" s="100"/>
    </row>
    <row r="3" spans="2:8" ht="15" customHeight="1" x14ac:dyDescent="0.25">
      <c r="G3" s="100"/>
      <c r="H3" s="100"/>
    </row>
    <row r="4" spans="2:8" ht="15" customHeight="1" x14ac:dyDescent="0.25">
      <c r="G4" s="100"/>
      <c r="H4" s="100"/>
    </row>
    <row r="5" spans="2:8" ht="15" customHeight="1" x14ac:dyDescent="0.25">
      <c r="G5" s="100"/>
      <c r="H5" s="100"/>
    </row>
    <row r="6" spans="2:8" ht="15" customHeight="1" x14ac:dyDescent="0.25"/>
    <row r="7" spans="2:8" ht="18.75" x14ac:dyDescent="0.3">
      <c r="B7" s="62" t="s">
        <v>236</v>
      </c>
      <c r="C7" s="63"/>
      <c r="D7" s="63"/>
      <c r="E7" s="63"/>
      <c r="F7" s="63"/>
      <c r="G7" s="63"/>
      <c r="H7" s="64"/>
    </row>
    <row r="8" spans="2:8" ht="18.75" x14ac:dyDescent="0.3">
      <c r="B8" s="512" t="s">
        <v>280</v>
      </c>
      <c r="C8" s="513"/>
      <c r="D8" s="513"/>
      <c r="E8" s="513"/>
      <c r="F8" s="513"/>
      <c r="G8" s="67"/>
      <c r="H8" s="361" t="str">
        <f>'Caratula Resumen'!D18</f>
        <v>II Trimestre</v>
      </c>
    </row>
    <row r="9" spans="2:8" x14ac:dyDescent="0.25">
      <c r="B9" s="68"/>
      <c r="C9" s="69"/>
      <c r="D9" s="69"/>
      <c r="E9" s="69"/>
      <c r="F9" s="69"/>
      <c r="G9" s="69"/>
      <c r="H9" s="70"/>
    </row>
    <row r="11" spans="2:8" ht="15" customHeight="1" x14ac:dyDescent="0.25">
      <c r="B11" s="514" t="s">
        <v>47</v>
      </c>
      <c r="C11" s="514" t="s">
        <v>95</v>
      </c>
      <c r="D11" s="514" t="s">
        <v>49</v>
      </c>
      <c r="E11" s="492" t="s">
        <v>237</v>
      </c>
      <c r="F11" s="518" t="s">
        <v>238</v>
      </c>
      <c r="G11" s="518"/>
      <c r="H11" s="518"/>
    </row>
    <row r="12" spans="2:8" x14ac:dyDescent="0.25">
      <c r="B12" s="515"/>
      <c r="C12" s="515"/>
      <c r="D12" s="515"/>
      <c r="E12" s="517"/>
      <c r="F12" s="484" t="s">
        <v>239</v>
      </c>
      <c r="G12" s="484" t="s">
        <v>240</v>
      </c>
      <c r="H12" s="484" t="s">
        <v>241</v>
      </c>
    </row>
    <row r="13" spans="2:8" x14ac:dyDescent="0.25">
      <c r="B13" s="516"/>
      <c r="C13" s="516"/>
      <c r="D13" s="516"/>
      <c r="E13" s="493"/>
      <c r="F13" s="484"/>
      <c r="G13" s="484"/>
      <c r="H13" s="484"/>
    </row>
    <row r="14" spans="2:8" x14ac:dyDescent="0.25">
      <c r="G14" s="267"/>
      <c r="H14" s="267"/>
    </row>
    <row r="15" spans="2:8" s="56" customFormat="1" ht="12.75" hidden="1" x14ac:dyDescent="0.2">
      <c r="B15" s="268" t="s">
        <v>47</v>
      </c>
      <c r="C15" s="268" t="s">
        <v>95</v>
      </c>
      <c r="D15" s="268" t="s">
        <v>49</v>
      </c>
      <c r="E15" s="200" t="s">
        <v>237</v>
      </c>
      <c r="F15" s="200" t="s">
        <v>239</v>
      </c>
      <c r="G15" s="200" t="s">
        <v>240</v>
      </c>
      <c r="H15" s="200" t="s">
        <v>241</v>
      </c>
    </row>
    <row r="16" spans="2:8" ht="15.75" x14ac:dyDescent="0.25">
      <c r="B16" s="269"/>
      <c r="C16" s="271"/>
      <c r="D16" s="271"/>
      <c r="E16" s="185"/>
      <c r="F16" s="270"/>
      <c r="G16" s="272"/>
      <c r="H16" s="272"/>
    </row>
    <row r="17" spans="2:8" ht="15.75" x14ac:dyDescent="0.25">
      <c r="B17" s="269"/>
      <c r="C17" s="271"/>
      <c r="D17" s="271"/>
      <c r="E17" s="185"/>
      <c r="F17" s="272"/>
      <c r="G17" s="272"/>
      <c r="H17" s="272"/>
    </row>
    <row r="18" spans="2:8" ht="15.75" x14ac:dyDescent="0.25">
      <c r="B18" s="269"/>
      <c r="C18" s="271"/>
      <c r="D18" s="271"/>
      <c r="E18" s="185"/>
      <c r="F18" s="272"/>
      <c r="G18" s="272"/>
      <c r="H18" s="272"/>
    </row>
    <row r="19" spans="2:8" ht="15.75" x14ac:dyDescent="0.25">
      <c r="B19" s="269"/>
      <c r="C19" s="271"/>
      <c r="D19" s="271"/>
      <c r="E19" s="185"/>
      <c r="F19" s="272"/>
      <c r="G19" s="272"/>
      <c r="H19" s="272"/>
    </row>
    <row r="20" spans="2:8" x14ac:dyDescent="0.25">
      <c r="B20" s="151" t="s">
        <v>76</v>
      </c>
      <c r="C20" s="152"/>
      <c r="D20" s="273"/>
      <c r="E20" s="274" t="s">
        <v>242</v>
      </c>
      <c r="F20" s="275">
        <v>0</v>
      </c>
      <c r="G20" s="276"/>
      <c r="H20" s="277"/>
    </row>
    <row r="21" spans="2:8" x14ac:dyDescent="0.25">
      <c r="B21" s="37"/>
      <c r="C21" s="278"/>
      <c r="D21" s="232"/>
      <c r="E21" s="279"/>
      <c r="F21" s="279" t="s">
        <v>243</v>
      </c>
      <c r="G21" s="280">
        <v>0</v>
      </c>
      <c r="H21" s="281"/>
    </row>
    <row r="22" spans="2:8" x14ac:dyDescent="0.25">
      <c r="B22" s="282"/>
      <c r="C22" s="283"/>
      <c r="D22" s="284"/>
      <c r="E22" s="285"/>
      <c r="F22" s="286"/>
      <c r="G22" s="287" t="s">
        <v>244</v>
      </c>
      <c r="H22" s="288">
        <v>0</v>
      </c>
    </row>
    <row r="23" spans="2:8" x14ac:dyDescent="0.25">
      <c r="B23" s="54" t="s">
        <v>161</v>
      </c>
      <c r="C23" s="56"/>
      <c r="D23" s="56"/>
      <c r="E23" s="192"/>
      <c r="F23" s="266"/>
      <c r="G23" s="56"/>
      <c r="H23" s="56"/>
    </row>
    <row r="25" spans="2:8" x14ac:dyDescent="0.25">
      <c r="B25" s="11"/>
      <c r="C25" s="12"/>
      <c r="D25" s="13"/>
    </row>
    <row r="26" spans="2:8" x14ac:dyDescent="0.25">
      <c r="B26" s="433" t="str">
        <f>'II D) 7 3'!B87:E87</f>
        <v>HÉCTOR ALEJANDRO GONZÁLEZ LÓPEZ</v>
      </c>
      <c r="C26" s="434"/>
      <c r="D26" s="435"/>
    </row>
    <row r="27" spans="2:8" x14ac:dyDescent="0.25">
      <c r="B27" s="448" t="s">
        <v>42</v>
      </c>
      <c r="C27" s="449"/>
      <c r="D27" s="450"/>
    </row>
    <row r="28" spans="2:8" x14ac:dyDescent="0.25">
      <c r="B28" s="14"/>
      <c r="C28" s="348"/>
      <c r="D28" s="16"/>
    </row>
    <row r="29" spans="2:8" x14ac:dyDescent="0.25">
      <c r="B29" s="433" t="str">
        <f>'II D) 7 3'!B90:E90</f>
        <v>UNIDAD DE ENLACE PEF / CONAC</v>
      </c>
      <c r="C29" s="434"/>
      <c r="D29" s="435"/>
    </row>
    <row r="30" spans="2:8" x14ac:dyDescent="0.25">
      <c r="B30" s="448" t="s">
        <v>43</v>
      </c>
      <c r="C30" s="449"/>
      <c r="D30" s="450"/>
    </row>
    <row r="31" spans="2:8" x14ac:dyDescent="0.25">
      <c r="B31" s="14"/>
      <c r="C31" s="348"/>
      <c r="D31" s="16"/>
    </row>
    <row r="32" spans="2:8" x14ac:dyDescent="0.25">
      <c r="B32" s="433"/>
      <c r="C32" s="434"/>
      <c r="D32" s="435"/>
    </row>
    <row r="33" spans="2:4" x14ac:dyDescent="0.25">
      <c r="B33" s="448" t="s">
        <v>44</v>
      </c>
      <c r="C33" s="449"/>
      <c r="D33" s="450"/>
    </row>
    <row r="34" spans="2:4" x14ac:dyDescent="0.25">
      <c r="B34" s="14"/>
      <c r="C34" s="348"/>
      <c r="D34" s="16"/>
    </row>
    <row r="35" spans="2:4" x14ac:dyDescent="0.25">
      <c r="B35" s="451">
        <f>'II D) 7 3'!B96:E96</f>
        <v>44378</v>
      </c>
      <c r="C35" s="457"/>
      <c r="D35" s="458"/>
    </row>
    <row r="36" spans="2:4" x14ac:dyDescent="0.25">
      <c r="B36" s="448" t="s">
        <v>45</v>
      </c>
      <c r="C36" s="449"/>
      <c r="D36" s="450"/>
    </row>
    <row r="37" spans="2:4" x14ac:dyDescent="0.25">
      <c r="B37" s="369"/>
      <c r="C37" s="370"/>
      <c r="D37" s="371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 xr:uid="{00000000-0002-0000-0D00-000000000000}"/>
  </dataValidations>
  <pageMargins left="0.23622047244094491" right="0.62992125984251968" top="0.74803149606299213" bottom="0.74803149606299213" header="0.31496062992125984" footer="0.31496062992125984"/>
  <pageSetup scale="5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36"/>
  <sheetViews>
    <sheetView showGridLines="0" topLeftCell="B1" zoomScaleNormal="100" workbookViewId="0">
      <selection activeCell="B35" sqref="B35:D35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245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19" ht="18.75" x14ac:dyDescent="0.3">
      <c r="B8" s="466" t="s">
        <v>280</v>
      </c>
      <c r="C8" s="467"/>
      <c r="D8" s="467"/>
      <c r="E8" s="467"/>
      <c r="F8" s="467"/>
      <c r="G8" s="467"/>
      <c r="H8" s="23"/>
      <c r="I8" s="23"/>
      <c r="J8" s="66"/>
      <c r="K8" s="66"/>
      <c r="L8" s="66"/>
      <c r="M8" s="66"/>
      <c r="N8" s="66"/>
      <c r="O8" s="66"/>
      <c r="P8" s="66"/>
      <c r="Q8" s="66"/>
      <c r="R8" s="362"/>
      <c r="S8" s="361" t="str">
        <f>'Caratula Resumen'!D18</f>
        <v>II Trimestre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17.25" x14ac:dyDescent="0.3">
      <c r="B10" s="289"/>
    </row>
    <row r="11" spans="2:19" ht="15" customHeight="1" x14ac:dyDescent="0.25">
      <c r="B11" s="460" t="s">
        <v>47</v>
      </c>
      <c r="C11" s="507" t="s">
        <v>246</v>
      </c>
      <c r="D11" s="507" t="s">
        <v>247</v>
      </c>
      <c r="E11" s="507" t="s">
        <v>95</v>
      </c>
      <c r="F11" s="507" t="s">
        <v>49</v>
      </c>
      <c r="G11" s="503" t="s">
        <v>248</v>
      </c>
      <c r="H11" s="460" t="s">
        <v>51</v>
      </c>
      <c r="I11" s="519" t="s">
        <v>52</v>
      </c>
      <c r="J11" s="519"/>
      <c r="K11" s="519"/>
      <c r="L11" s="519"/>
      <c r="M11" s="519"/>
      <c r="N11" s="519"/>
      <c r="O11" s="519"/>
      <c r="P11" s="507" t="s">
        <v>141</v>
      </c>
      <c r="Q11" s="507" t="s">
        <v>249</v>
      </c>
      <c r="R11" s="519" t="s">
        <v>250</v>
      </c>
      <c r="S11" s="519"/>
    </row>
    <row r="12" spans="2:19" ht="38.25" x14ac:dyDescent="0.25">
      <c r="B12" s="460"/>
      <c r="C12" s="507"/>
      <c r="D12" s="507"/>
      <c r="E12" s="507"/>
      <c r="F12" s="507"/>
      <c r="G12" s="503"/>
      <c r="H12" s="460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507"/>
      <c r="Q12" s="507"/>
      <c r="R12" s="236" t="s">
        <v>102</v>
      </c>
      <c r="S12" s="236" t="s">
        <v>103</v>
      </c>
    </row>
    <row r="13" spans="2:19" x14ac:dyDescent="0.25">
      <c r="C13" s="137"/>
    </row>
    <row r="14" spans="2:19" ht="45" hidden="1" x14ac:dyDescent="0.25">
      <c r="B14" s="238" t="s">
        <v>47</v>
      </c>
      <c r="C14" s="290" t="s">
        <v>246</v>
      </c>
      <c r="D14" s="290" t="s">
        <v>247</v>
      </c>
      <c r="E14" s="290" t="s">
        <v>95</v>
      </c>
      <c r="F14" s="290" t="s">
        <v>49</v>
      </c>
      <c r="G14" s="238" t="s">
        <v>248</v>
      </c>
      <c r="H14" s="238" t="s">
        <v>51</v>
      </c>
      <c r="I14" s="291" t="s">
        <v>63</v>
      </c>
      <c r="J14" s="291" t="s">
        <v>64</v>
      </c>
      <c r="K14" s="291" t="s">
        <v>65</v>
      </c>
      <c r="L14" s="291" t="s">
        <v>66</v>
      </c>
      <c r="M14" s="291" t="s">
        <v>67</v>
      </c>
      <c r="N14" s="291" t="s">
        <v>104</v>
      </c>
      <c r="O14" s="291" t="s">
        <v>69</v>
      </c>
      <c r="P14" s="290" t="s">
        <v>141</v>
      </c>
      <c r="Q14" s="290" t="s">
        <v>249</v>
      </c>
      <c r="R14" s="235" t="s">
        <v>251</v>
      </c>
      <c r="S14" s="235" t="s">
        <v>252</v>
      </c>
    </row>
    <row r="15" spans="2:19" x14ac:dyDescent="0.25">
      <c r="B15" s="207"/>
      <c r="C15" s="185"/>
      <c r="D15" s="185"/>
      <c r="E15" s="271"/>
      <c r="F15" s="271"/>
      <c r="G15" s="185"/>
      <c r="H15" s="207"/>
      <c r="I15" s="202"/>
      <c r="J15" s="186"/>
      <c r="K15" s="202"/>
      <c r="L15" s="202"/>
      <c r="M15" s="201"/>
      <c r="N15" s="187"/>
      <c r="O15" s="202"/>
      <c r="P15" s="271"/>
      <c r="Q15" s="185"/>
      <c r="R15" s="222"/>
      <c r="S15" s="222"/>
    </row>
    <row r="16" spans="2:19" x14ac:dyDescent="0.25">
      <c r="B16" s="207"/>
      <c r="C16" s="185"/>
      <c r="D16" s="185"/>
      <c r="E16" s="271"/>
      <c r="F16" s="271"/>
      <c r="G16" s="185"/>
      <c r="H16" s="207"/>
      <c r="I16" s="202"/>
      <c r="J16" s="186"/>
      <c r="K16" s="202"/>
      <c r="L16" s="202"/>
      <c r="M16" s="201"/>
      <c r="N16" s="187"/>
      <c r="O16" s="202"/>
      <c r="P16" s="271"/>
      <c r="Q16" s="185"/>
      <c r="R16" s="222"/>
      <c r="S16" s="222"/>
    </row>
    <row r="17" spans="2:19" x14ac:dyDescent="0.25">
      <c r="B17" s="227"/>
      <c r="C17" s="184"/>
      <c r="D17" s="184"/>
      <c r="E17" s="269"/>
      <c r="F17" s="269"/>
      <c r="G17" s="184"/>
      <c r="H17" s="227"/>
      <c r="I17" s="292"/>
      <c r="J17" s="81"/>
      <c r="K17" s="292"/>
      <c r="L17" s="292"/>
      <c r="M17" s="293"/>
      <c r="N17" s="82"/>
      <c r="O17" s="292"/>
      <c r="P17" s="269"/>
      <c r="Q17" s="184"/>
      <c r="R17" s="84"/>
      <c r="S17" s="84"/>
    </row>
    <row r="18" spans="2:19" x14ac:dyDescent="0.25">
      <c r="B18" s="151" t="s">
        <v>76</v>
      </c>
      <c r="C18" s="41">
        <v>0</v>
      </c>
      <c r="D18" s="48"/>
      <c r="E18" s="48"/>
      <c r="F18" s="48"/>
      <c r="G18" s="48"/>
      <c r="H18" s="39"/>
      <c r="I18" s="40"/>
      <c r="J18" s="278"/>
      <c r="K18" s="48"/>
      <c r="L18" s="48"/>
      <c r="M18" s="39" t="s">
        <v>77</v>
      </c>
      <c r="N18" s="40"/>
      <c r="O18" s="41">
        <v>0</v>
      </c>
      <c r="P18" s="48"/>
      <c r="Q18" s="48"/>
      <c r="R18" s="294"/>
      <c r="S18" s="295"/>
    </row>
    <row r="19" spans="2:19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9"/>
    </row>
    <row r="20" spans="2:19" x14ac:dyDescent="0.25"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3"/>
    </row>
    <row r="21" spans="2:19" x14ac:dyDescent="0.25">
      <c r="B21" s="54" t="s">
        <v>161</v>
      </c>
      <c r="C21" s="150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</row>
    <row r="22" spans="2:19" x14ac:dyDescent="0.25">
      <c r="B22" s="156" t="s">
        <v>253</v>
      </c>
      <c r="C22" s="56"/>
      <c r="D22" s="56"/>
      <c r="E22" s="296"/>
      <c r="F22" s="56"/>
      <c r="G22" s="56"/>
    </row>
    <row r="24" spans="2:19" x14ac:dyDescent="0.25">
      <c r="B24" s="11"/>
      <c r="C24" s="12"/>
      <c r="D24" s="13"/>
    </row>
    <row r="25" spans="2:19" x14ac:dyDescent="0.25">
      <c r="B25" s="433" t="str">
        <f>'E)'!B26:D26</f>
        <v>HÉCTOR ALEJANDRO GONZÁLEZ LÓPEZ</v>
      </c>
      <c r="C25" s="434"/>
      <c r="D25" s="435"/>
    </row>
    <row r="26" spans="2:19" x14ac:dyDescent="0.25">
      <c r="B26" s="448" t="s">
        <v>42</v>
      </c>
      <c r="C26" s="449"/>
      <c r="D26" s="450"/>
    </row>
    <row r="27" spans="2:19" x14ac:dyDescent="0.25">
      <c r="B27" s="14"/>
      <c r="C27" s="348"/>
      <c r="D27" s="16"/>
    </row>
    <row r="28" spans="2:19" x14ac:dyDescent="0.25">
      <c r="B28" s="433" t="str">
        <f>'E)'!B29:D29</f>
        <v>UNIDAD DE ENLACE PEF / CONAC</v>
      </c>
      <c r="C28" s="434"/>
      <c r="D28" s="435"/>
    </row>
    <row r="29" spans="2:19" x14ac:dyDescent="0.25">
      <c r="B29" s="448" t="s">
        <v>43</v>
      </c>
      <c r="C29" s="449"/>
      <c r="D29" s="450"/>
    </row>
    <row r="30" spans="2:19" x14ac:dyDescent="0.25">
      <c r="B30" s="14"/>
      <c r="C30" s="348"/>
      <c r="D30" s="16"/>
    </row>
    <row r="31" spans="2:19" x14ac:dyDescent="0.25">
      <c r="B31" s="433"/>
      <c r="C31" s="434"/>
      <c r="D31" s="435"/>
    </row>
    <row r="32" spans="2:19" x14ac:dyDescent="0.25">
      <c r="B32" s="448" t="s">
        <v>44</v>
      </c>
      <c r="C32" s="449"/>
      <c r="D32" s="450"/>
    </row>
    <row r="33" spans="2:4" x14ac:dyDescent="0.25">
      <c r="B33" s="14"/>
      <c r="C33" s="348"/>
      <c r="D33" s="16"/>
    </row>
    <row r="34" spans="2:4" x14ac:dyDescent="0.25">
      <c r="B34" s="451">
        <f>'E)'!B35:D35</f>
        <v>44378</v>
      </c>
      <c r="C34" s="457"/>
      <c r="D34" s="458"/>
    </row>
    <row r="35" spans="2:4" x14ac:dyDescent="0.25">
      <c r="B35" s="448" t="s">
        <v>45</v>
      </c>
      <c r="C35" s="449"/>
      <c r="D35" s="450"/>
    </row>
    <row r="36" spans="2:4" x14ac:dyDescent="0.25">
      <c r="B36" s="369"/>
      <c r="C36" s="370"/>
      <c r="D36" s="371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count="1">
    <dataValidation allowBlank="1" showInputMessage="1" showErrorMessage="1" sqref="R8 B8" xr:uid="{00000000-0002-0000-0E00-000000000000}"/>
  </dataValidations>
  <pageMargins left="0.23622047244094491" right="0.62992125984251968" top="0.74803149606299213" bottom="0.74803149606299213" header="0.31496062992125984" footer="0.31496062992125984"/>
  <pageSetup scale="34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5"/>
  <sheetViews>
    <sheetView showGridLines="0" topLeftCell="A16" zoomScaleNormal="100" workbookViewId="0">
      <selection activeCell="B30" sqref="B30:D30"/>
    </sheetView>
  </sheetViews>
  <sheetFormatPr baseColWidth="10" defaultColWidth="11" defaultRowHeight="15" x14ac:dyDescent="0.2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37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62" t="s">
        <v>254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  <c r="U7" s="36"/>
    </row>
    <row r="8" spans="2:21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183"/>
      <c r="K8" s="66"/>
      <c r="L8" s="66"/>
      <c r="M8" s="66"/>
      <c r="N8" s="66"/>
      <c r="O8" s="66"/>
      <c r="P8" s="66"/>
      <c r="Q8" s="359"/>
      <c r="R8" s="366" t="str">
        <f>'Caratula Resumen'!D18</f>
        <v>II Trimestre</v>
      </c>
      <c r="S8" s="67"/>
      <c r="T8" s="297"/>
      <c r="U8" s="36"/>
    </row>
    <row r="9" spans="2:2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70"/>
      <c r="U9" s="36"/>
    </row>
    <row r="11" spans="2:21" x14ac:dyDescent="0.25">
      <c r="B11" s="460" t="s">
        <v>47</v>
      </c>
      <c r="C11" s="485" t="s">
        <v>95</v>
      </c>
      <c r="D11" s="485" t="s">
        <v>49</v>
      </c>
      <c r="E11" s="485" t="s">
        <v>50</v>
      </c>
      <c r="F11" s="460" t="s">
        <v>51</v>
      </c>
      <c r="G11" s="518" t="s">
        <v>52</v>
      </c>
      <c r="H11" s="518"/>
      <c r="I11" s="518"/>
      <c r="J11" s="518"/>
      <c r="K11" s="518"/>
      <c r="L11" s="518"/>
      <c r="M11" s="518"/>
      <c r="N11" s="485" t="s">
        <v>255</v>
      </c>
      <c r="O11" s="485" t="s">
        <v>249</v>
      </c>
      <c r="P11" s="484" t="s">
        <v>256</v>
      </c>
      <c r="Q11" s="518" t="s">
        <v>257</v>
      </c>
      <c r="R11" s="518"/>
      <c r="S11" s="484" t="s">
        <v>258</v>
      </c>
      <c r="T11" s="484" t="s">
        <v>259</v>
      </c>
    </row>
    <row r="12" spans="2:21" ht="42" customHeight="1" x14ac:dyDescent="0.25">
      <c r="B12" s="460"/>
      <c r="C12" s="485"/>
      <c r="D12" s="485"/>
      <c r="E12" s="485"/>
      <c r="F12" s="460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85"/>
      <c r="O12" s="485"/>
      <c r="P12" s="484"/>
      <c r="Q12" s="213" t="s">
        <v>102</v>
      </c>
      <c r="R12" s="213" t="s">
        <v>103</v>
      </c>
      <c r="S12" s="484"/>
      <c r="T12" s="484"/>
    </row>
    <row r="14" spans="2:21" ht="63.75" hidden="1" x14ac:dyDescent="0.25">
      <c r="B14" s="200" t="s">
        <v>47</v>
      </c>
      <c r="C14" s="268" t="s">
        <v>95</v>
      </c>
      <c r="D14" s="268" t="s">
        <v>49</v>
      </c>
      <c r="E14" s="268" t="s">
        <v>50</v>
      </c>
      <c r="F14" s="200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104</v>
      </c>
      <c r="M14" s="76" t="s">
        <v>105</v>
      </c>
      <c r="N14" s="268" t="s">
        <v>255</v>
      </c>
      <c r="O14" s="268" t="s">
        <v>249</v>
      </c>
      <c r="P14" s="200" t="s">
        <v>256</v>
      </c>
      <c r="Q14" s="76" t="s">
        <v>260</v>
      </c>
      <c r="R14" s="76" t="s">
        <v>261</v>
      </c>
      <c r="S14" s="200" t="s">
        <v>258</v>
      </c>
      <c r="T14" s="200" t="s">
        <v>259</v>
      </c>
    </row>
    <row r="15" spans="2:21" x14ac:dyDescent="0.25">
      <c r="B15" s="380"/>
      <c r="C15" s="381"/>
      <c r="D15" s="381"/>
      <c r="E15" s="381"/>
      <c r="F15" s="382"/>
      <c r="G15" s="383"/>
      <c r="H15" s="384"/>
      <c r="I15" s="383"/>
      <c r="J15" s="383"/>
      <c r="K15" s="385"/>
      <c r="L15" s="386"/>
      <c r="M15" s="383"/>
      <c r="N15" s="381"/>
      <c r="O15" s="381"/>
      <c r="P15" s="382"/>
      <c r="Q15" s="387"/>
      <c r="R15" s="387"/>
      <c r="S15" s="382"/>
      <c r="T15" s="382"/>
    </row>
    <row r="16" spans="2:21" x14ac:dyDescent="0.25">
      <c r="B16" s="240"/>
      <c r="C16" s="271"/>
      <c r="D16" s="271"/>
      <c r="E16" s="271"/>
      <c r="F16" s="207"/>
      <c r="G16" s="202"/>
      <c r="H16" s="186"/>
      <c r="I16" s="202"/>
      <c r="J16" s="202"/>
      <c r="K16" s="201"/>
      <c r="L16" s="187"/>
      <c r="M16" s="202"/>
      <c r="N16" s="271"/>
      <c r="O16" s="271"/>
      <c r="P16" s="207"/>
      <c r="Q16" s="222"/>
      <c r="R16" s="222"/>
      <c r="S16" s="207"/>
      <c r="T16" s="207"/>
    </row>
    <row r="17" spans="2:20" x14ac:dyDescent="0.25">
      <c r="B17" s="239"/>
      <c r="C17" s="269"/>
      <c r="D17" s="269"/>
      <c r="E17" s="269"/>
      <c r="F17" s="298"/>
      <c r="G17" s="292"/>
      <c r="H17" s="81"/>
      <c r="I17" s="292"/>
      <c r="J17" s="292"/>
      <c r="K17" s="293"/>
      <c r="L17" s="82"/>
      <c r="M17" s="292"/>
      <c r="N17" s="269"/>
      <c r="O17" s="269"/>
      <c r="P17" s="227"/>
      <c r="Q17" s="84"/>
      <c r="R17" s="84"/>
      <c r="S17" s="227"/>
      <c r="T17" s="227"/>
    </row>
    <row r="18" spans="2:20" x14ac:dyDescent="0.25">
      <c r="B18" s="37" t="s">
        <v>76</v>
      </c>
      <c r="C18" s="41">
        <v>0</v>
      </c>
      <c r="D18" s="48"/>
      <c r="E18" s="48"/>
      <c r="F18" s="48"/>
      <c r="G18" s="48"/>
      <c r="H18" s="39"/>
      <c r="I18" s="367"/>
      <c r="J18" s="39"/>
      <c r="K18" s="39" t="s">
        <v>77</v>
      </c>
      <c r="L18" s="40"/>
      <c r="M18" s="41">
        <v>0</v>
      </c>
      <c r="P18" s="48"/>
      <c r="Q18" s="48"/>
      <c r="R18" s="48"/>
      <c r="S18" s="294"/>
      <c r="T18" s="295"/>
    </row>
    <row r="19" spans="2:20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9"/>
    </row>
    <row r="20" spans="2:20" x14ac:dyDescent="0.25">
      <c r="B20" s="50"/>
      <c r="C20" s="51"/>
      <c r="D20" s="51"/>
      <c r="E20" s="52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3"/>
    </row>
    <row r="21" spans="2:20" x14ac:dyDescent="0.25">
      <c r="B21" s="54" t="s">
        <v>161</v>
      </c>
      <c r="C21" s="54"/>
      <c r="D21" s="56"/>
      <c r="E21" s="192"/>
      <c r="F21" s="266"/>
      <c r="G21" s="56"/>
      <c r="H21" s="56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2:20" x14ac:dyDescent="0.25">
      <c r="E22" s="135"/>
    </row>
    <row r="23" spans="2:20" x14ac:dyDescent="0.25">
      <c r="B23" s="11"/>
      <c r="C23" s="12"/>
      <c r="D23" s="13"/>
    </row>
    <row r="24" spans="2:20" x14ac:dyDescent="0.25">
      <c r="B24" s="433" t="str">
        <f>'F) 1'!B25:D25</f>
        <v>HÉCTOR ALEJANDRO GONZÁLEZ LÓPEZ</v>
      </c>
      <c r="C24" s="434"/>
      <c r="D24" s="435"/>
    </row>
    <row r="25" spans="2:20" x14ac:dyDescent="0.25">
      <c r="B25" s="448" t="s">
        <v>42</v>
      </c>
      <c r="C25" s="449"/>
      <c r="D25" s="450"/>
    </row>
    <row r="26" spans="2:20" x14ac:dyDescent="0.25">
      <c r="B26" s="14"/>
      <c r="C26" s="348"/>
      <c r="D26" s="16"/>
    </row>
    <row r="27" spans="2:20" x14ac:dyDescent="0.25">
      <c r="B27" s="433" t="str">
        <f>'F) 1'!B28:D28</f>
        <v>UNIDAD DE ENLACE PEF / CONAC</v>
      </c>
      <c r="C27" s="434"/>
      <c r="D27" s="435"/>
    </row>
    <row r="28" spans="2:20" x14ac:dyDescent="0.25">
      <c r="B28" s="448" t="s">
        <v>43</v>
      </c>
      <c r="C28" s="449"/>
      <c r="D28" s="450"/>
    </row>
    <row r="29" spans="2:20" x14ac:dyDescent="0.25">
      <c r="B29" s="14"/>
      <c r="C29" s="348"/>
      <c r="D29" s="16"/>
    </row>
    <row r="30" spans="2:20" x14ac:dyDescent="0.25">
      <c r="B30" s="433"/>
      <c r="C30" s="434"/>
      <c r="D30" s="435"/>
    </row>
    <row r="31" spans="2:20" x14ac:dyDescent="0.25">
      <c r="B31" s="448" t="s">
        <v>44</v>
      </c>
      <c r="C31" s="449"/>
      <c r="D31" s="450"/>
    </row>
    <row r="32" spans="2:20" x14ac:dyDescent="0.25">
      <c r="B32" s="14"/>
      <c r="C32" s="348"/>
      <c r="D32" s="16"/>
    </row>
    <row r="33" spans="2:4" x14ac:dyDescent="0.25">
      <c r="B33" s="451">
        <f>'F) 1'!B34:D34</f>
        <v>44378</v>
      </c>
      <c r="C33" s="457"/>
      <c r="D33" s="458"/>
    </row>
    <row r="34" spans="2:4" x14ac:dyDescent="0.25">
      <c r="B34" s="448" t="s">
        <v>45</v>
      </c>
      <c r="C34" s="449"/>
      <c r="D34" s="450"/>
    </row>
    <row r="35" spans="2:4" x14ac:dyDescent="0.25">
      <c r="B35" s="369"/>
      <c r="C35" s="370"/>
      <c r="D35" s="371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1:D31"/>
    <mergeCell ref="B33:D33"/>
    <mergeCell ref="B34:D34"/>
    <mergeCell ref="B24:D24"/>
    <mergeCell ref="B25:D25"/>
    <mergeCell ref="B27:D27"/>
    <mergeCell ref="B28:D28"/>
    <mergeCell ref="B30:D30"/>
  </mergeCells>
  <dataValidations disablePrompts="1" count="1">
    <dataValidation allowBlank="1" showInputMessage="1" showErrorMessage="1" sqref="J8 B8" xr:uid="{00000000-0002-0000-0F00-000000000000}"/>
  </dataValidations>
  <pageMargins left="0.23622047244094491" right="0.62992125984251968" top="0.74803149606299213" bottom="0.74803149606299213" header="0.31496062992125984" footer="0.31496062992125984"/>
  <pageSetup scale="43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37"/>
  <sheetViews>
    <sheetView showGridLines="0" topLeftCell="A23" zoomScaleNormal="100" workbookViewId="0">
      <selection activeCell="B36" sqref="B36:D36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37"/>
      <c r="R2" s="137"/>
      <c r="S2" s="137"/>
      <c r="T2" s="137"/>
    </row>
    <row r="3" spans="1:245" ht="15" customHeight="1" x14ac:dyDescent="0.25">
      <c r="Q3" s="137"/>
      <c r="R3" s="137"/>
      <c r="S3" s="137"/>
      <c r="T3" s="137"/>
    </row>
    <row r="4" spans="1:245" ht="15" customHeight="1" x14ac:dyDescent="0.25">
      <c r="Q4" s="137"/>
      <c r="R4" s="137"/>
      <c r="S4" s="137"/>
      <c r="T4" s="137"/>
    </row>
    <row r="5" spans="1:245" ht="15" customHeight="1" x14ac:dyDescent="0.25">
      <c r="Q5" s="137"/>
      <c r="R5" s="137"/>
      <c r="S5" s="137"/>
      <c r="T5" s="137"/>
    </row>
    <row r="6" spans="1:245" ht="15" customHeight="1" x14ac:dyDescent="0.25">
      <c r="Q6" s="137"/>
      <c r="R6" s="137"/>
      <c r="S6" s="137"/>
      <c r="T6" s="137"/>
    </row>
    <row r="8" spans="1:245" ht="18.75" x14ac:dyDescent="0.3">
      <c r="B8" s="62" t="s">
        <v>262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4"/>
    </row>
    <row r="9" spans="1:245" ht="18.75" x14ac:dyDescent="0.3">
      <c r="B9" s="466" t="s">
        <v>280</v>
      </c>
      <c r="C9" s="467"/>
      <c r="D9" s="467"/>
      <c r="E9" s="467"/>
      <c r="F9" s="467"/>
      <c r="G9" s="467"/>
      <c r="H9" s="467"/>
      <c r="I9" s="467"/>
      <c r="J9" s="66"/>
      <c r="K9" s="66"/>
      <c r="L9" s="66"/>
      <c r="M9" s="66"/>
      <c r="N9" s="66"/>
      <c r="O9" s="66"/>
      <c r="P9" s="66"/>
      <c r="Q9" s="66"/>
      <c r="R9" s="66"/>
      <c r="S9" s="362"/>
      <c r="T9" s="361" t="str">
        <f>'Caratula Resumen'!D18</f>
        <v>II Trimestre</v>
      </c>
    </row>
    <row r="10" spans="1:245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70"/>
    </row>
    <row r="11" spans="1:245" ht="21" x14ac:dyDescent="0.25">
      <c r="B11" s="299"/>
      <c r="C11" s="300"/>
      <c r="D11" s="300"/>
      <c r="E11" s="300"/>
      <c r="F11" s="520"/>
      <c r="G11" s="520"/>
      <c r="H11" s="520"/>
      <c r="I11" s="520"/>
      <c r="J11" s="520"/>
      <c r="K11" s="520"/>
      <c r="L11" s="520"/>
      <c r="M11" s="301"/>
      <c r="N11" s="301"/>
    </row>
    <row r="12" spans="1:245" s="303" customFormat="1" ht="12.75" x14ac:dyDescent="0.2">
      <c r="A12" s="302"/>
      <c r="B12" s="460" t="s">
        <v>47</v>
      </c>
      <c r="C12" s="484" t="s">
        <v>48</v>
      </c>
      <c r="D12" s="484" t="s">
        <v>49</v>
      </c>
      <c r="E12" s="484" t="s">
        <v>50</v>
      </c>
      <c r="F12" s="460" t="s">
        <v>51</v>
      </c>
      <c r="G12" s="485" t="s">
        <v>263</v>
      </c>
      <c r="H12" s="485"/>
      <c r="I12" s="485"/>
      <c r="J12" s="485"/>
      <c r="K12" s="485"/>
      <c r="L12" s="485"/>
      <c r="M12" s="485"/>
      <c r="N12" s="460" t="s">
        <v>56</v>
      </c>
      <c r="O12" s="484" t="s">
        <v>249</v>
      </c>
      <c r="P12" s="484" t="s">
        <v>257</v>
      </c>
      <c r="Q12" s="485"/>
      <c r="R12" s="484" t="s">
        <v>264</v>
      </c>
      <c r="S12" s="484" t="s">
        <v>265</v>
      </c>
      <c r="T12" s="484" t="s">
        <v>266</v>
      </c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  <c r="IG12" s="302"/>
      <c r="IH12" s="302"/>
      <c r="II12" s="302"/>
      <c r="IJ12" s="302"/>
      <c r="IK12" s="302"/>
    </row>
    <row r="13" spans="1:245" s="303" customFormat="1" ht="38.25" x14ac:dyDescent="0.2">
      <c r="A13" s="302"/>
      <c r="B13" s="460"/>
      <c r="C13" s="484"/>
      <c r="D13" s="484"/>
      <c r="E13" s="484"/>
      <c r="F13" s="460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60"/>
      <c r="O13" s="484"/>
      <c r="P13" s="76" t="s">
        <v>102</v>
      </c>
      <c r="Q13" s="213" t="s">
        <v>103</v>
      </c>
      <c r="R13" s="484"/>
      <c r="S13" s="484"/>
      <c r="T13" s="484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  <c r="CZ13" s="302"/>
      <c r="DA13" s="302"/>
      <c r="DB13" s="302"/>
      <c r="DC13" s="302"/>
      <c r="DD13" s="302"/>
      <c r="DE13" s="302"/>
      <c r="DF13" s="302"/>
      <c r="DG13" s="302"/>
      <c r="DH13" s="302"/>
      <c r="DI13" s="302"/>
      <c r="DJ13" s="302"/>
      <c r="DK13" s="302"/>
      <c r="DL13" s="302"/>
      <c r="DM13" s="302"/>
      <c r="DN13" s="302"/>
      <c r="DO13" s="302"/>
      <c r="DP13" s="302"/>
      <c r="DQ13" s="302"/>
      <c r="DR13" s="302"/>
      <c r="DS13" s="302"/>
      <c r="DT13" s="302"/>
      <c r="DU13" s="302"/>
      <c r="DV13" s="302"/>
      <c r="DW13" s="302"/>
      <c r="DX13" s="302"/>
      <c r="DY13" s="302"/>
      <c r="DZ13" s="302"/>
      <c r="EA13" s="302"/>
      <c r="EB13" s="302"/>
      <c r="EC13" s="302"/>
      <c r="ED13" s="302"/>
      <c r="EE13" s="302"/>
      <c r="EF13" s="302"/>
      <c r="EG13" s="302"/>
      <c r="EH13" s="302"/>
      <c r="EI13" s="302"/>
      <c r="EJ13" s="302"/>
      <c r="EK13" s="302"/>
      <c r="EL13" s="302"/>
      <c r="EM13" s="302"/>
      <c r="EN13" s="302"/>
      <c r="EO13" s="302"/>
      <c r="EP13" s="302"/>
      <c r="EQ13" s="302"/>
      <c r="ER13" s="302"/>
      <c r="ES13" s="302"/>
      <c r="ET13" s="302"/>
      <c r="EU13" s="302"/>
      <c r="EV13" s="302"/>
      <c r="EW13" s="302"/>
      <c r="EX13" s="302"/>
      <c r="EY13" s="302"/>
      <c r="EZ13" s="302"/>
      <c r="FA13" s="302"/>
      <c r="FB13" s="302"/>
      <c r="FC13" s="302"/>
      <c r="FD13" s="302"/>
      <c r="FE13" s="302"/>
      <c r="FF13" s="302"/>
      <c r="FG13" s="302"/>
      <c r="FH13" s="302"/>
      <c r="FI13" s="302"/>
      <c r="FJ13" s="302"/>
      <c r="FK13" s="302"/>
      <c r="FL13" s="302"/>
      <c r="FM13" s="302"/>
      <c r="FN13" s="302"/>
      <c r="FO13" s="302"/>
      <c r="FP13" s="302"/>
      <c r="FQ13" s="302"/>
      <c r="FR13" s="302"/>
      <c r="FS13" s="302"/>
      <c r="FT13" s="302"/>
      <c r="FU13" s="302"/>
      <c r="FV13" s="302"/>
      <c r="FW13" s="302"/>
      <c r="FX13" s="302"/>
      <c r="FY13" s="302"/>
      <c r="FZ13" s="302"/>
      <c r="GA13" s="302"/>
      <c r="GB13" s="302"/>
      <c r="GC13" s="302"/>
      <c r="GD13" s="302"/>
      <c r="GE13" s="302"/>
      <c r="GF13" s="302"/>
      <c r="GG13" s="302"/>
      <c r="GH13" s="302"/>
      <c r="GI13" s="302"/>
      <c r="GJ13" s="302"/>
      <c r="GK13" s="302"/>
      <c r="GL13" s="302"/>
      <c r="GM13" s="302"/>
      <c r="GN13" s="302"/>
      <c r="GO13" s="302"/>
      <c r="GP13" s="302"/>
      <c r="GQ13" s="302"/>
      <c r="GR13" s="302"/>
      <c r="GS13" s="302"/>
      <c r="GT13" s="302"/>
      <c r="GU13" s="302"/>
      <c r="GV13" s="302"/>
      <c r="GW13" s="302"/>
      <c r="GX13" s="302"/>
      <c r="GY13" s="302"/>
      <c r="GZ13" s="302"/>
      <c r="HA13" s="302"/>
      <c r="HB13" s="302"/>
      <c r="HC13" s="302"/>
      <c r="HD13" s="302"/>
      <c r="HE13" s="302"/>
      <c r="HF13" s="302"/>
      <c r="HG13" s="302"/>
      <c r="HH13" s="302"/>
      <c r="HI13" s="302"/>
      <c r="HJ13" s="302"/>
      <c r="HK13" s="302"/>
      <c r="HL13" s="302"/>
      <c r="HM13" s="302"/>
      <c r="HN13" s="302"/>
      <c r="HO13" s="302"/>
      <c r="HP13" s="302"/>
      <c r="HQ13" s="302"/>
      <c r="HR13" s="302"/>
      <c r="HS13" s="302"/>
      <c r="HT13" s="302"/>
      <c r="HU13" s="302"/>
      <c r="HV13" s="302"/>
      <c r="HW13" s="302"/>
      <c r="HX13" s="302"/>
      <c r="HY13" s="302"/>
      <c r="HZ13" s="302"/>
      <c r="IA13" s="302"/>
      <c r="IB13" s="302"/>
      <c r="IC13" s="302"/>
      <c r="ID13" s="302"/>
      <c r="IE13" s="302"/>
      <c r="IF13" s="302"/>
      <c r="IG13" s="302"/>
      <c r="IH13" s="302"/>
      <c r="II13" s="302"/>
      <c r="IJ13" s="302"/>
      <c r="IK13" s="302"/>
    </row>
    <row r="15" spans="1:245" ht="38.25" hidden="1" x14ac:dyDescent="0.25">
      <c r="B15" s="304" t="s">
        <v>47</v>
      </c>
      <c r="C15" s="304" t="s">
        <v>48</v>
      </c>
      <c r="D15" s="304" t="s">
        <v>49</v>
      </c>
      <c r="E15" s="304" t="s">
        <v>50</v>
      </c>
      <c r="F15" s="304" t="s">
        <v>51</v>
      </c>
      <c r="G15" s="305" t="s">
        <v>63</v>
      </c>
      <c r="H15" s="305" t="s">
        <v>64</v>
      </c>
      <c r="I15" s="305" t="s">
        <v>65</v>
      </c>
      <c r="J15" s="305" t="s">
        <v>66</v>
      </c>
      <c r="K15" s="305" t="s">
        <v>67</v>
      </c>
      <c r="L15" s="305" t="s">
        <v>68</v>
      </c>
      <c r="M15" s="305" t="s">
        <v>267</v>
      </c>
      <c r="N15" s="306" t="s">
        <v>255</v>
      </c>
      <c r="O15" s="304" t="s">
        <v>249</v>
      </c>
      <c r="P15" s="305" t="s">
        <v>260</v>
      </c>
      <c r="Q15" s="305" t="s">
        <v>261</v>
      </c>
      <c r="R15" s="304" t="s">
        <v>264</v>
      </c>
      <c r="S15" s="304" t="s">
        <v>265</v>
      </c>
      <c r="T15" s="304" t="s">
        <v>266</v>
      </c>
    </row>
    <row r="16" spans="1:245" x14ac:dyDescent="0.25">
      <c r="B16" s="207"/>
      <c r="C16" s="207"/>
      <c r="D16" s="207"/>
      <c r="E16" s="185"/>
      <c r="F16" s="207"/>
      <c r="G16" s="202"/>
      <c r="H16" s="186"/>
      <c r="I16" s="202"/>
      <c r="J16" s="202"/>
      <c r="K16" s="201"/>
      <c r="L16" s="187"/>
      <c r="M16" s="202"/>
      <c r="N16" s="271"/>
      <c r="O16" s="207"/>
      <c r="P16" s="222"/>
      <c r="Q16" s="222"/>
      <c r="R16" s="207"/>
      <c r="S16" s="207"/>
      <c r="T16" s="207"/>
    </row>
    <row r="17" spans="2:20" x14ac:dyDescent="0.25">
      <c r="B17" s="207"/>
      <c r="C17" s="207"/>
      <c r="D17" s="207"/>
      <c r="E17" s="185"/>
      <c r="F17" s="207"/>
      <c r="G17" s="202"/>
      <c r="H17" s="186"/>
      <c r="I17" s="202"/>
      <c r="J17" s="202"/>
      <c r="K17" s="201"/>
      <c r="L17" s="187"/>
      <c r="M17" s="202"/>
      <c r="N17" s="271"/>
      <c r="O17" s="207"/>
      <c r="P17" s="222"/>
      <c r="Q17" s="222"/>
      <c r="R17" s="207"/>
      <c r="S17" s="207"/>
      <c r="T17" s="207"/>
    </row>
    <row r="18" spans="2:20" x14ac:dyDescent="0.25">
      <c r="B18" s="227"/>
      <c r="C18" s="227"/>
      <c r="D18" s="227"/>
      <c r="E18" s="184"/>
      <c r="F18" s="227"/>
      <c r="G18" s="292"/>
      <c r="H18" s="81"/>
      <c r="I18" s="292"/>
      <c r="J18" s="292"/>
      <c r="K18" s="293"/>
      <c r="L18" s="82"/>
      <c r="M18" s="292"/>
      <c r="N18" s="269"/>
      <c r="O18" s="227"/>
      <c r="P18" s="84"/>
      <c r="Q18" s="84"/>
      <c r="R18" s="227"/>
      <c r="S18" s="227"/>
      <c r="T18" s="227"/>
    </row>
    <row r="19" spans="2:20" x14ac:dyDescent="0.25">
      <c r="B19" s="37" t="s">
        <v>76</v>
      </c>
      <c r="C19" s="188">
        <v>0</v>
      </c>
      <c r="D19" s="273"/>
      <c r="E19" s="184"/>
      <c r="F19" s="273"/>
      <c r="G19" s="273"/>
      <c r="H19" s="273"/>
      <c r="I19" s="273"/>
      <c r="J19" s="273"/>
      <c r="K19" s="273"/>
      <c r="L19" s="273"/>
      <c r="M19" s="273"/>
      <c r="N19" s="273"/>
      <c r="O19" s="276" t="s">
        <v>268</v>
      </c>
      <c r="Q19" s="273"/>
      <c r="R19" s="307">
        <v>0</v>
      </c>
      <c r="S19" s="273"/>
      <c r="T19" s="308"/>
    </row>
    <row r="20" spans="2:20" x14ac:dyDescent="0.25">
      <c r="B20" s="309"/>
      <c r="C20" s="232"/>
      <c r="D20" s="232"/>
      <c r="E20" s="310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311"/>
    </row>
    <row r="21" spans="2:20" x14ac:dyDescent="0.25">
      <c r="B21" s="309"/>
      <c r="C21" s="232"/>
      <c r="D21" s="232"/>
      <c r="E21" s="310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39" t="s">
        <v>269</v>
      </c>
      <c r="S21" s="232"/>
      <c r="T21" s="153">
        <v>0</v>
      </c>
    </row>
    <row r="22" spans="2:20" x14ac:dyDescent="0.25">
      <c r="B22" s="312"/>
      <c r="C22" s="313"/>
      <c r="D22" s="314"/>
      <c r="E22" s="315"/>
      <c r="F22" s="316"/>
      <c r="G22" s="314"/>
      <c r="H22" s="314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8"/>
    </row>
    <row r="23" spans="2:20" x14ac:dyDescent="0.25">
      <c r="B23" s="319" t="s">
        <v>161</v>
      </c>
      <c r="E23" s="135"/>
    </row>
    <row r="25" spans="2:20" x14ac:dyDescent="0.25">
      <c r="B25" s="11"/>
      <c r="C25" s="12"/>
      <c r="D25" s="13"/>
    </row>
    <row r="26" spans="2:20" x14ac:dyDescent="0.25">
      <c r="B26" s="433" t="str">
        <f>'F) 2'!B24:D24</f>
        <v>HÉCTOR ALEJANDRO GONZÁLEZ LÓPEZ</v>
      </c>
      <c r="C26" s="434"/>
      <c r="D26" s="435"/>
    </row>
    <row r="27" spans="2:20" x14ac:dyDescent="0.25">
      <c r="B27" s="448" t="s">
        <v>42</v>
      </c>
      <c r="C27" s="449"/>
      <c r="D27" s="450"/>
    </row>
    <row r="28" spans="2:20" x14ac:dyDescent="0.25">
      <c r="B28" s="14"/>
      <c r="C28" s="348"/>
      <c r="D28" s="16"/>
    </row>
    <row r="29" spans="2:20" x14ac:dyDescent="0.25">
      <c r="B29" s="433" t="str">
        <f>'F) 2'!B27:D27</f>
        <v>UNIDAD DE ENLACE PEF / CONAC</v>
      </c>
      <c r="C29" s="434"/>
      <c r="D29" s="435"/>
    </row>
    <row r="30" spans="2:20" x14ac:dyDescent="0.25">
      <c r="B30" s="448" t="s">
        <v>43</v>
      </c>
      <c r="C30" s="449"/>
      <c r="D30" s="450"/>
    </row>
    <row r="31" spans="2:20" x14ac:dyDescent="0.25">
      <c r="B31" s="14"/>
      <c r="C31" s="348"/>
      <c r="D31" s="16"/>
    </row>
    <row r="32" spans="2:20" x14ac:dyDescent="0.25">
      <c r="B32" s="433"/>
      <c r="C32" s="434"/>
      <c r="D32" s="435"/>
    </row>
    <row r="33" spans="2:4" x14ac:dyDescent="0.25">
      <c r="B33" s="448" t="s">
        <v>44</v>
      </c>
      <c r="C33" s="449"/>
      <c r="D33" s="450"/>
    </row>
    <row r="34" spans="2:4" x14ac:dyDescent="0.25">
      <c r="B34" s="14"/>
      <c r="C34" s="348"/>
      <c r="D34" s="16"/>
    </row>
    <row r="35" spans="2:4" x14ac:dyDescent="0.25">
      <c r="B35" s="451">
        <f>'F) 2'!B33:D33</f>
        <v>44378</v>
      </c>
      <c r="C35" s="457"/>
      <c r="D35" s="458"/>
    </row>
    <row r="36" spans="2:4" x14ac:dyDescent="0.25">
      <c r="B36" s="448" t="s">
        <v>45</v>
      </c>
      <c r="C36" s="449"/>
      <c r="D36" s="450"/>
    </row>
    <row r="37" spans="2:4" x14ac:dyDescent="0.25">
      <c r="B37" s="369"/>
      <c r="C37" s="370"/>
      <c r="D37" s="371"/>
    </row>
  </sheetData>
  <mergeCells count="22"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S9 B9" xr:uid="{00000000-0002-0000-1000-000000000000}"/>
  </dataValidations>
  <pageMargins left="0.23622047244094491" right="0.62992125984251968" top="0.74803149606299213" bottom="0.74803149606299213" header="0.31496062992125984" footer="0.31496062992125984"/>
  <pageSetup scale="4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H204"/>
  <sheetViews>
    <sheetView showGridLines="0" tabSelected="1" topLeftCell="A10" zoomScaleNormal="100" workbookViewId="0">
      <selection activeCell="B32" sqref="B32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 x14ac:dyDescent="0.25">
      <c r="B7" s="114" t="s">
        <v>270</v>
      </c>
    </row>
    <row r="8" spans="2:8" ht="9" customHeight="1" x14ac:dyDescent="0.25"/>
    <row r="9" spans="2:8" s="429" customFormat="1" ht="23.25" customHeight="1" x14ac:dyDescent="0.25">
      <c r="B9" s="368" t="s">
        <v>444</v>
      </c>
      <c r="C9" s="321"/>
      <c r="D9" s="321"/>
      <c r="E9" s="321"/>
      <c r="F9" s="321"/>
      <c r="G9" s="321"/>
      <c r="H9" s="322"/>
    </row>
    <row r="10" spans="2:8" s="429" customFormat="1" x14ac:dyDescent="0.25">
      <c r="B10" s="326" t="s">
        <v>271</v>
      </c>
      <c r="C10" s="323"/>
      <c r="D10" s="324"/>
      <c r="E10" s="324"/>
      <c r="F10" s="324"/>
      <c r="G10" s="324"/>
      <c r="H10" s="325"/>
    </row>
    <row r="11" spans="2:8" s="429" customFormat="1" x14ac:dyDescent="0.25">
      <c r="B11" s="327" t="s">
        <v>272</v>
      </c>
      <c r="C11" s="125"/>
      <c r="D11" s="129"/>
      <c r="E11" s="129"/>
      <c r="F11" s="129"/>
      <c r="G11" s="129"/>
      <c r="H11" s="328"/>
    </row>
    <row r="12" spans="2:8" s="429" customFormat="1" ht="30" x14ac:dyDescent="0.25">
      <c r="B12" s="329" t="s">
        <v>273</v>
      </c>
      <c r="C12" s="329" t="s">
        <v>274</v>
      </c>
      <c r="D12" s="330" t="s">
        <v>275</v>
      </c>
      <c r="E12" s="329" t="s">
        <v>95</v>
      </c>
      <c r="F12" s="329" t="s">
        <v>49</v>
      </c>
      <c r="G12" s="329" t="s">
        <v>50</v>
      </c>
      <c r="H12" s="329" t="s">
        <v>276</v>
      </c>
    </row>
    <row r="13" spans="2:8" s="429" customFormat="1" x14ac:dyDescent="0.25">
      <c r="B13" s="390" t="s">
        <v>445</v>
      </c>
      <c r="C13" s="391" t="s">
        <v>1044</v>
      </c>
      <c r="D13" s="391">
        <v>13465</v>
      </c>
      <c r="E13" s="392" t="s">
        <v>879</v>
      </c>
      <c r="F13" s="392" t="s">
        <v>880</v>
      </c>
      <c r="G13" s="392" t="s">
        <v>881</v>
      </c>
      <c r="H13" s="392" t="s">
        <v>446</v>
      </c>
    </row>
    <row r="14" spans="2:8" s="429" customFormat="1" x14ac:dyDescent="0.25">
      <c r="B14" s="390" t="s">
        <v>445</v>
      </c>
      <c r="C14" s="391" t="s">
        <v>1045</v>
      </c>
      <c r="D14" s="391">
        <v>12608</v>
      </c>
      <c r="E14" s="392" t="s">
        <v>882</v>
      </c>
      <c r="F14" s="392" t="s">
        <v>883</v>
      </c>
      <c r="G14" s="392" t="s">
        <v>884</v>
      </c>
      <c r="H14" s="392" t="s">
        <v>446</v>
      </c>
    </row>
    <row r="15" spans="2:8" s="429" customFormat="1" x14ac:dyDescent="0.25">
      <c r="B15" s="390" t="s">
        <v>445</v>
      </c>
      <c r="C15" s="391" t="s">
        <v>1046</v>
      </c>
      <c r="D15" s="391" t="s">
        <v>1031</v>
      </c>
      <c r="E15" s="392" t="s">
        <v>1028</v>
      </c>
      <c r="F15" s="392" t="s">
        <v>1029</v>
      </c>
      <c r="G15" s="392" t="s">
        <v>1030</v>
      </c>
      <c r="H15" s="392" t="s">
        <v>446</v>
      </c>
    </row>
    <row r="16" spans="2:8" s="429" customFormat="1" x14ac:dyDescent="0.25">
      <c r="B16" s="390" t="s">
        <v>445</v>
      </c>
      <c r="C16" s="391" t="s">
        <v>1047</v>
      </c>
      <c r="D16" s="391" t="s">
        <v>1004</v>
      </c>
      <c r="E16" s="392" t="s">
        <v>820</v>
      </c>
      <c r="F16" s="392" t="s">
        <v>821</v>
      </c>
      <c r="G16" s="392" t="s">
        <v>822</v>
      </c>
      <c r="H16" s="392" t="s">
        <v>446</v>
      </c>
    </row>
    <row r="17" spans="2:8" s="429" customFormat="1" x14ac:dyDescent="0.25">
      <c r="B17" s="390" t="s">
        <v>445</v>
      </c>
      <c r="C17" s="391" t="s">
        <v>1048</v>
      </c>
      <c r="D17" s="391" t="s">
        <v>989</v>
      </c>
      <c r="E17" s="392" t="s">
        <v>885</v>
      </c>
      <c r="F17" s="392" t="s">
        <v>886</v>
      </c>
      <c r="G17" s="392" t="s">
        <v>887</v>
      </c>
      <c r="H17" s="392" t="s">
        <v>446</v>
      </c>
    </row>
    <row r="18" spans="2:8" s="429" customFormat="1" x14ac:dyDescent="0.25">
      <c r="B18" s="390" t="s">
        <v>445</v>
      </c>
      <c r="C18" s="391" t="s">
        <v>1049</v>
      </c>
      <c r="D18" s="391" t="s">
        <v>1005</v>
      </c>
      <c r="E18" s="392" t="s">
        <v>888</v>
      </c>
      <c r="F18" s="392" t="s">
        <v>889</v>
      </c>
      <c r="G18" s="392" t="s">
        <v>890</v>
      </c>
      <c r="H18" s="392" t="s">
        <v>446</v>
      </c>
    </row>
    <row r="19" spans="2:8" ht="23.25" customHeight="1" x14ac:dyDescent="0.25">
      <c r="B19" s="368" t="s">
        <v>1177</v>
      </c>
      <c r="C19" s="321"/>
      <c r="D19" s="321"/>
      <c r="E19" s="321"/>
      <c r="F19" s="321"/>
      <c r="G19" s="321"/>
      <c r="H19" s="322"/>
    </row>
    <row r="20" spans="2:8" x14ac:dyDescent="0.25">
      <c r="B20" s="326" t="s">
        <v>271</v>
      </c>
      <c r="C20" s="323"/>
      <c r="D20" s="324"/>
      <c r="E20" s="324"/>
      <c r="F20" s="324"/>
      <c r="G20" s="324"/>
      <c r="H20" s="325"/>
    </row>
    <row r="21" spans="2:8" x14ac:dyDescent="0.25">
      <c r="B21" s="327" t="s">
        <v>272</v>
      </c>
      <c r="C21" s="125"/>
      <c r="D21" s="129"/>
      <c r="E21" s="129"/>
      <c r="F21" s="129"/>
      <c r="G21" s="129"/>
      <c r="H21" s="328"/>
    </row>
    <row r="22" spans="2:8" ht="30" x14ac:dyDescent="0.25">
      <c r="B22" s="329" t="s">
        <v>273</v>
      </c>
      <c r="C22" s="329" t="s">
        <v>274</v>
      </c>
      <c r="D22" s="330" t="s">
        <v>275</v>
      </c>
      <c r="E22" s="329" t="s">
        <v>95</v>
      </c>
      <c r="F22" s="329" t="s">
        <v>49</v>
      </c>
      <c r="G22" s="329" t="s">
        <v>50</v>
      </c>
      <c r="H22" s="329" t="s">
        <v>276</v>
      </c>
    </row>
    <row r="23" spans="2:8" x14ac:dyDescent="0.25">
      <c r="B23" s="390" t="s">
        <v>445</v>
      </c>
      <c r="C23" s="391" t="s">
        <v>1178</v>
      </c>
      <c r="D23" s="391" t="s">
        <v>1058</v>
      </c>
      <c r="E23" s="392" t="s">
        <v>1052</v>
      </c>
      <c r="F23" s="392" t="s">
        <v>1053</v>
      </c>
      <c r="G23" s="392" t="s">
        <v>1054</v>
      </c>
      <c r="H23" s="392" t="s">
        <v>446</v>
      </c>
    </row>
    <row r="24" spans="2:8" x14ac:dyDescent="0.25">
      <c r="B24" s="390" t="s">
        <v>445</v>
      </c>
      <c r="C24" s="391" t="s">
        <v>1179</v>
      </c>
      <c r="D24" s="391" t="s">
        <v>1012</v>
      </c>
      <c r="E24" s="392" t="s">
        <v>841</v>
      </c>
      <c r="F24" s="392" t="s">
        <v>842</v>
      </c>
      <c r="G24" s="392" t="s">
        <v>1051</v>
      </c>
      <c r="H24" s="392" t="s">
        <v>1184</v>
      </c>
    </row>
    <row r="25" spans="2:8" x14ac:dyDescent="0.25">
      <c r="B25" s="390" t="s">
        <v>445</v>
      </c>
      <c r="C25" s="391" t="s">
        <v>1180</v>
      </c>
      <c r="D25" s="391" t="s">
        <v>1014</v>
      </c>
      <c r="E25" s="392" t="s">
        <v>846</v>
      </c>
      <c r="F25" s="392" t="s">
        <v>847</v>
      </c>
      <c r="G25" s="392" t="s">
        <v>848</v>
      </c>
      <c r="H25" s="392" t="s">
        <v>1184</v>
      </c>
    </row>
    <row r="26" spans="2:8" x14ac:dyDescent="0.25">
      <c r="B26" s="390" t="s">
        <v>445</v>
      </c>
      <c r="C26" s="391" t="s">
        <v>1181</v>
      </c>
      <c r="D26" s="391" t="s">
        <v>1015</v>
      </c>
      <c r="E26" s="392" t="s">
        <v>849</v>
      </c>
      <c r="F26" s="392" t="s">
        <v>850</v>
      </c>
      <c r="G26" s="392" t="s">
        <v>851</v>
      </c>
      <c r="H26" s="392" t="s">
        <v>1184</v>
      </c>
    </row>
    <row r="27" spans="2:8" x14ac:dyDescent="0.25">
      <c r="B27" s="390" t="s">
        <v>445</v>
      </c>
      <c r="C27" s="391" t="s">
        <v>1182</v>
      </c>
      <c r="D27" s="391" t="s">
        <v>1022</v>
      </c>
      <c r="E27" s="392" t="s">
        <v>870</v>
      </c>
      <c r="F27" s="392" t="s">
        <v>871</v>
      </c>
      <c r="G27" s="392" t="s">
        <v>872</v>
      </c>
      <c r="H27" s="392" t="s">
        <v>1184</v>
      </c>
    </row>
    <row r="28" spans="2:8" x14ac:dyDescent="0.25">
      <c r="B28" s="390" t="s">
        <v>445</v>
      </c>
      <c r="C28" s="391" t="s">
        <v>1183</v>
      </c>
      <c r="D28" s="391" t="s">
        <v>1023</v>
      </c>
      <c r="E28" s="392" t="s">
        <v>873</v>
      </c>
      <c r="F28" s="392" t="s">
        <v>874</v>
      </c>
      <c r="G28" s="392" t="s">
        <v>875</v>
      </c>
      <c r="H28" s="392" t="s">
        <v>1184</v>
      </c>
    </row>
    <row r="29" spans="2:8" x14ac:dyDescent="0.25">
      <c r="B29" s="388"/>
      <c r="C29" s="389"/>
      <c r="D29" s="389"/>
      <c r="E29" s="389"/>
      <c r="F29" s="389"/>
      <c r="G29" s="389"/>
      <c r="H29" s="389"/>
    </row>
    <row r="30" spans="2:8" x14ac:dyDescent="0.25">
      <c r="B30" s="341"/>
      <c r="C30" s="336"/>
      <c r="D30" s="336"/>
      <c r="E30" s="336"/>
      <c r="F30" s="336"/>
      <c r="G30" s="336"/>
      <c r="H30" s="336"/>
    </row>
    <row r="31" spans="2:8" x14ac:dyDescent="0.25">
      <c r="B31" s="377" t="s">
        <v>1187</v>
      </c>
      <c r="C31" s="378"/>
      <c r="D31" s="378"/>
      <c r="E31" s="378"/>
      <c r="F31" s="1"/>
      <c r="G31" s="1"/>
    </row>
    <row r="32" spans="2:8" x14ac:dyDescent="0.25">
      <c r="B32" s="59" t="s">
        <v>277</v>
      </c>
      <c r="C32" s="1"/>
      <c r="D32" s="1"/>
      <c r="E32" s="1"/>
      <c r="F32" s="1"/>
      <c r="G32" s="1"/>
    </row>
    <row r="33" spans="2:7" x14ac:dyDescent="0.25">
      <c r="B33" s="125" t="s">
        <v>278</v>
      </c>
      <c r="C33" s="129"/>
      <c r="D33" s="129"/>
      <c r="E33" s="129"/>
      <c r="F33" s="129"/>
      <c r="G33" s="129"/>
    </row>
    <row r="35" spans="2:7" x14ac:dyDescent="0.25">
      <c r="B35" s="11"/>
      <c r="C35" s="12"/>
      <c r="D35" s="13"/>
    </row>
    <row r="36" spans="2:7" x14ac:dyDescent="0.25">
      <c r="B36" s="433" t="str">
        <f>'G)'!B26:D26</f>
        <v>HÉCTOR ALEJANDRO GONZÁLEZ LÓPEZ</v>
      </c>
      <c r="C36" s="434"/>
      <c r="D36" s="435"/>
    </row>
    <row r="37" spans="2:7" x14ac:dyDescent="0.25">
      <c r="B37" s="448" t="s">
        <v>42</v>
      </c>
      <c r="C37" s="449"/>
      <c r="D37" s="450"/>
    </row>
    <row r="38" spans="2:7" x14ac:dyDescent="0.25">
      <c r="B38" s="14"/>
      <c r="C38" s="379"/>
      <c r="D38" s="16"/>
    </row>
    <row r="39" spans="2:7" x14ac:dyDescent="0.25">
      <c r="B39" s="521" t="str">
        <f>'G)'!B29:D29</f>
        <v>UNIDAD DE ENLACE PEF / CONAC</v>
      </c>
      <c r="C39" s="522"/>
      <c r="D39" s="523"/>
    </row>
    <row r="40" spans="2:7" x14ac:dyDescent="0.25">
      <c r="B40" s="448" t="s">
        <v>43</v>
      </c>
      <c r="C40" s="449"/>
      <c r="D40" s="450"/>
    </row>
    <row r="41" spans="2:7" x14ac:dyDescent="0.25">
      <c r="B41" s="14"/>
      <c r="C41" s="379"/>
      <c r="D41" s="16"/>
    </row>
    <row r="42" spans="2:7" x14ac:dyDescent="0.25">
      <c r="B42" s="433"/>
      <c r="C42" s="434"/>
      <c r="D42" s="435"/>
    </row>
    <row r="43" spans="2:7" x14ac:dyDescent="0.25">
      <c r="B43" s="448" t="s">
        <v>44</v>
      </c>
      <c r="C43" s="449"/>
      <c r="D43" s="450"/>
    </row>
    <row r="44" spans="2:7" x14ac:dyDescent="0.25">
      <c r="B44" s="14"/>
      <c r="C44" s="379"/>
      <c r="D44" s="16"/>
    </row>
    <row r="45" spans="2:7" x14ac:dyDescent="0.25">
      <c r="B45" s="451">
        <f>'G)'!B35:D35</f>
        <v>44378</v>
      </c>
      <c r="C45" s="457"/>
      <c r="D45" s="458"/>
    </row>
    <row r="46" spans="2:7" x14ac:dyDescent="0.25">
      <c r="B46" s="448" t="s">
        <v>45</v>
      </c>
      <c r="C46" s="449"/>
      <c r="D46" s="450"/>
    </row>
    <row r="47" spans="2:7" x14ac:dyDescent="0.25">
      <c r="B47" s="369"/>
      <c r="C47" s="370"/>
      <c r="D47" s="371"/>
    </row>
    <row r="204" spans="2:8" s="100" customFormat="1" x14ac:dyDescent="0.25">
      <c r="B204"/>
      <c r="C204"/>
      <c r="D204"/>
      <c r="E204"/>
      <c r="F204"/>
      <c r="G204"/>
      <c r="H204"/>
    </row>
  </sheetData>
  <mergeCells count="8">
    <mergeCell ref="B37:D37"/>
    <mergeCell ref="B36:D36"/>
    <mergeCell ref="B45:D45"/>
    <mergeCell ref="B46:D46"/>
    <mergeCell ref="B39:D39"/>
    <mergeCell ref="B40:D40"/>
    <mergeCell ref="B42:D42"/>
    <mergeCell ref="B43:D43"/>
  </mergeCells>
  <printOptions horizontalCentered="1"/>
  <pageMargins left="0.23622047244094491" right="0.62992125984251968" top="0.74803149606299213" bottom="0.74803149606299213" header="0.31496062992125984" footer="0.31496062992125984"/>
  <pageSetup scale="69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32" t="s">
        <v>279</v>
      </c>
    </row>
    <row r="5" spans="2:8" x14ac:dyDescent="0.25">
      <c r="B5" t="s">
        <v>280</v>
      </c>
    </row>
    <row r="6" spans="2:8" x14ac:dyDescent="0.25">
      <c r="B6" t="s">
        <v>281</v>
      </c>
    </row>
    <row r="10" spans="2:8" x14ac:dyDescent="0.25">
      <c r="H10" s="332" t="s">
        <v>282</v>
      </c>
    </row>
    <row r="11" spans="2:8" x14ac:dyDescent="0.25">
      <c r="B11" s="332" t="s">
        <v>283</v>
      </c>
      <c r="H11" t="s">
        <v>284</v>
      </c>
    </row>
    <row r="12" spans="2:8" x14ac:dyDescent="0.25">
      <c r="B12" t="s">
        <v>336</v>
      </c>
      <c r="H12" t="s">
        <v>285</v>
      </c>
    </row>
    <row r="13" spans="2:8" x14ac:dyDescent="0.25">
      <c r="B13" t="s">
        <v>337</v>
      </c>
      <c r="H13" t="s">
        <v>286</v>
      </c>
    </row>
    <row r="14" spans="2:8" x14ac:dyDescent="0.25">
      <c r="B14" t="s">
        <v>338</v>
      </c>
      <c r="H14" t="s">
        <v>287</v>
      </c>
    </row>
    <row r="15" spans="2:8" x14ac:dyDescent="0.25">
      <c r="B15" t="s">
        <v>339</v>
      </c>
      <c r="H15" t="s">
        <v>288</v>
      </c>
    </row>
    <row r="16" spans="2:8" x14ac:dyDescent="0.25">
      <c r="D16" s="332" t="s">
        <v>289</v>
      </c>
      <c r="H16" t="s">
        <v>290</v>
      </c>
    </row>
    <row r="17" spans="4:8" x14ac:dyDescent="0.25">
      <c r="D17">
        <v>2013</v>
      </c>
      <c r="H17" t="s">
        <v>291</v>
      </c>
    </row>
    <row r="18" spans="4:8" x14ac:dyDescent="0.25">
      <c r="D18">
        <v>2014</v>
      </c>
      <c r="H18" t="s">
        <v>292</v>
      </c>
    </row>
    <row r="19" spans="4:8" x14ac:dyDescent="0.25">
      <c r="D19">
        <v>2015</v>
      </c>
      <c r="H19" t="s">
        <v>293</v>
      </c>
    </row>
    <row r="20" spans="4:8" x14ac:dyDescent="0.25">
      <c r="D20">
        <v>2016</v>
      </c>
      <c r="H20" t="s">
        <v>294</v>
      </c>
    </row>
    <row r="21" spans="4:8" x14ac:dyDescent="0.25">
      <c r="D21">
        <v>2017</v>
      </c>
      <c r="H21" t="s">
        <v>295</v>
      </c>
    </row>
    <row r="22" spans="4:8" x14ac:dyDescent="0.25">
      <c r="D22">
        <v>2018</v>
      </c>
      <c r="H22" t="s">
        <v>296</v>
      </c>
    </row>
    <row r="23" spans="4:8" x14ac:dyDescent="0.25">
      <c r="H23" t="s">
        <v>297</v>
      </c>
    </row>
    <row r="24" spans="4:8" x14ac:dyDescent="0.25">
      <c r="H24" t="s">
        <v>298</v>
      </c>
    </row>
    <row r="25" spans="4:8" x14ac:dyDescent="0.25">
      <c r="H25" t="s">
        <v>299</v>
      </c>
    </row>
    <row r="26" spans="4:8" x14ac:dyDescent="0.25">
      <c r="H26" t="s">
        <v>300</v>
      </c>
    </row>
    <row r="27" spans="4:8" x14ac:dyDescent="0.25">
      <c r="H27" t="s">
        <v>301</v>
      </c>
    </row>
    <row r="28" spans="4:8" x14ac:dyDescent="0.25">
      <c r="H28" t="s">
        <v>302</v>
      </c>
    </row>
    <row r="29" spans="4:8" x14ac:dyDescent="0.25">
      <c r="H29" t="s">
        <v>303</v>
      </c>
    </row>
    <row r="30" spans="4:8" x14ac:dyDescent="0.25">
      <c r="H30" t="s">
        <v>304</v>
      </c>
    </row>
    <row r="31" spans="4:8" x14ac:dyDescent="0.25">
      <c r="H31" t="s">
        <v>305</v>
      </c>
    </row>
    <row r="32" spans="4:8" x14ac:dyDescent="0.25">
      <c r="H32" t="s">
        <v>306</v>
      </c>
    </row>
    <row r="33" spans="8:8" x14ac:dyDescent="0.25">
      <c r="H33" t="s">
        <v>307</v>
      </c>
    </row>
    <row r="34" spans="8:8" x14ac:dyDescent="0.25">
      <c r="H34" t="s">
        <v>308</v>
      </c>
    </row>
    <row r="35" spans="8:8" x14ac:dyDescent="0.25">
      <c r="H35" t="s">
        <v>309</v>
      </c>
    </row>
    <row r="36" spans="8:8" x14ac:dyDescent="0.25">
      <c r="H36" t="s">
        <v>310</v>
      </c>
    </row>
    <row r="37" spans="8:8" x14ac:dyDescent="0.25">
      <c r="H37" t="s">
        <v>311</v>
      </c>
    </row>
    <row r="38" spans="8:8" x14ac:dyDescent="0.25">
      <c r="H38" t="s">
        <v>312</v>
      </c>
    </row>
    <row r="39" spans="8:8" x14ac:dyDescent="0.25">
      <c r="H39" t="s">
        <v>313</v>
      </c>
    </row>
    <row r="40" spans="8:8" x14ac:dyDescent="0.25">
      <c r="H40" t="s">
        <v>314</v>
      </c>
    </row>
    <row r="41" spans="8:8" x14ac:dyDescent="0.25">
      <c r="H41" t="s">
        <v>315</v>
      </c>
    </row>
    <row r="42" spans="8:8" x14ac:dyDescent="0.25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AE38"/>
  <sheetViews>
    <sheetView showGridLines="0" view="pageBreakPreview" zoomScale="60" zoomScaleNormal="100" zoomScalePageLayoutView="80" workbookViewId="0">
      <selection activeCell="B37" sqref="B37:D37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16.28515625" style="36" customWidth="1"/>
    <col min="26" max="255" width="11.42578125" style="36" customWidth="1"/>
    <col min="256" max="16384" width="3.5703125" style="36"/>
  </cols>
  <sheetData>
    <row r="6" spans="2:31" s="17" customFormat="1" x14ac:dyDescent="0.25"/>
    <row r="7" spans="2:31" s="21" customFormat="1" ht="18.75" x14ac:dyDescent="0.3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 t="str">
        <f>'Caratula Resumen'!D16</f>
        <v xml:space="preserve"> ZACATECAS </v>
      </c>
      <c r="Y7" s="20"/>
    </row>
    <row r="8" spans="2:31" s="21" customFormat="1" ht="18.75" x14ac:dyDescent="0.3">
      <c r="B8" s="350" t="s">
        <v>280</v>
      </c>
      <c r="C8" s="351"/>
      <c r="D8" s="351"/>
      <c r="E8" s="351"/>
      <c r="F8" s="351"/>
      <c r="G8" s="351"/>
      <c r="H8" s="351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52" t="str">
        <f>'Caratula Resumen'!D18</f>
        <v>II Trimestre</v>
      </c>
      <c r="Y8" s="26"/>
    </row>
    <row r="9" spans="2:31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31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31" s="32" customFormat="1" ht="12.75" x14ac:dyDescent="0.2">
      <c r="B11" s="460" t="s">
        <v>47</v>
      </c>
      <c r="C11" s="460" t="s">
        <v>48</v>
      </c>
      <c r="D11" s="460" t="s">
        <v>49</v>
      </c>
      <c r="E11" s="460" t="s">
        <v>50</v>
      </c>
      <c r="F11" s="460" t="s">
        <v>51</v>
      </c>
      <c r="G11" s="461" t="s">
        <v>52</v>
      </c>
      <c r="H11" s="461"/>
      <c r="I11" s="461"/>
      <c r="J11" s="461"/>
      <c r="K11" s="461"/>
      <c r="L11" s="461"/>
      <c r="M11" s="461"/>
      <c r="N11" s="460" t="s">
        <v>53</v>
      </c>
      <c r="O11" s="460"/>
      <c r="P11" s="460" t="s">
        <v>54</v>
      </c>
      <c r="Q11" s="460" t="s">
        <v>55</v>
      </c>
      <c r="R11" s="460" t="s">
        <v>56</v>
      </c>
      <c r="S11" s="460" t="s">
        <v>57</v>
      </c>
      <c r="T11" s="460"/>
      <c r="U11" s="460" t="s">
        <v>58</v>
      </c>
      <c r="V11" s="460" t="s">
        <v>59</v>
      </c>
      <c r="W11" s="460" t="s">
        <v>60</v>
      </c>
      <c r="X11" s="460" t="s">
        <v>61</v>
      </c>
      <c r="Y11" s="460" t="s">
        <v>62</v>
      </c>
    </row>
    <row r="12" spans="2:31" s="32" customFormat="1" ht="38.25" x14ac:dyDescent="0.2">
      <c r="B12" s="460"/>
      <c r="C12" s="460"/>
      <c r="D12" s="460"/>
      <c r="E12" s="460"/>
      <c r="F12" s="460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0"/>
      <c r="Q12" s="460"/>
      <c r="R12" s="460"/>
      <c r="S12" s="33" t="s">
        <v>72</v>
      </c>
      <c r="T12" s="33" t="s">
        <v>73</v>
      </c>
      <c r="U12" s="460"/>
      <c r="V12" s="460"/>
      <c r="W12" s="460"/>
      <c r="X12" s="460"/>
      <c r="Y12" s="460"/>
    </row>
    <row r="13" spans="2:31" s="17" customFormat="1" x14ac:dyDescent="0.25"/>
    <row r="14" spans="2:31" ht="63.75" hidden="1" x14ac:dyDescent="0.25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31" x14ac:dyDescent="0.25">
      <c r="B15" s="412" t="s">
        <v>486</v>
      </c>
      <c r="C15" s="412" t="s">
        <v>454</v>
      </c>
      <c r="D15" s="412" t="s">
        <v>455</v>
      </c>
      <c r="E15" s="412" t="s">
        <v>456</v>
      </c>
      <c r="F15" s="412" t="s">
        <v>457</v>
      </c>
      <c r="G15" s="412" t="s">
        <v>458</v>
      </c>
      <c r="H15" s="412" t="s">
        <v>459</v>
      </c>
      <c r="I15" s="412" t="s">
        <v>356</v>
      </c>
      <c r="J15" s="412" t="s">
        <v>357</v>
      </c>
      <c r="K15" s="412" t="s">
        <v>377</v>
      </c>
      <c r="L15" s="412" t="s">
        <v>388</v>
      </c>
      <c r="M15" s="412" t="s">
        <v>460</v>
      </c>
      <c r="N15" s="412" t="s">
        <v>487</v>
      </c>
      <c r="O15" s="412" t="s">
        <v>462</v>
      </c>
      <c r="P15" s="245">
        <v>44385.98</v>
      </c>
      <c r="Q15" s="245">
        <v>3000</v>
      </c>
      <c r="R15" s="412" t="s">
        <v>453</v>
      </c>
      <c r="S15" s="412" t="s">
        <v>453</v>
      </c>
      <c r="T15" s="412" t="s">
        <v>352</v>
      </c>
      <c r="U15" s="412" t="s">
        <v>463</v>
      </c>
      <c r="V15" s="412" t="s">
        <v>461</v>
      </c>
      <c r="W15" s="412" t="s">
        <v>464</v>
      </c>
      <c r="X15" s="412" t="s">
        <v>465</v>
      </c>
      <c r="Y15" s="431" t="s">
        <v>466</v>
      </c>
      <c r="Z15" s="411"/>
      <c r="AA15" s="411"/>
      <c r="AB15" s="411"/>
      <c r="AC15" s="411"/>
      <c r="AD15" s="411"/>
      <c r="AE15" s="411"/>
    </row>
    <row r="16" spans="2:31" x14ac:dyDescent="0.25">
      <c r="B16" s="412" t="s">
        <v>486</v>
      </c>
      <c r="C16" s="412" t="s">
        <v>467</v>
      </c>
      <c r="D16" s="412" t="s">
        <v>468</v>
      </c>
      <c r="E16" s="412" t="s">
        <v>469</v>
      </c>
      <c r="F16" s="412" t="s">
        <v>470</v>
      </c>
      <c r="G16" s="412" t="s">
        <v>458</v>
      </c>
      <c r="H16" s="412" t="s">
        <v>459</v>
      </c>
      <c r="I16" s="412" t="s">
        <v>356</v>
      </c>
      <c r="J16" s="412" t="s">
        <v>357</v>
      </c>
      <c r="K16" s="412" t="s">
        <v>379</v>
      </c>
      <c r="L16" s="412" t="s">
        <v>388</v>
      </c>
      <c r="M16" s="412" t="s">
        <v>471</v>
      </c>
      <c r="N16" s="412" t="s">
        <v>488</v>
      </c>
      <c r="O16" s="412" t="s">
        <v>462</v>
      </c>
      <c r="P16" s="245">
        <v>31335.599999999999</v>
      </c>
      <c r="Q16" s="245">
        <v>46191.92</v>
      </c>
      <c r="R16" s="412" t="s">
        <v>453</v>
      </c>
      <c r="S16" s="412" t="s">
        <v>453</v>
      </c>
      <c r="T16" s="412" t="s">
        <v>352</v>
      </c>
      <c r="U16" s="412" t="s">
        <v>463</v>
      </c>
      <c r="V16" s="412" t="s">
        <v>461</v>
      </c>
      <c r="W16" s="412" t="s">
        <v>464</v>
      </c>
      <c r="X16" s="412" t="s">
        <v>465</v>
      </c>
      <c r="Y16" s="431" t="s">
        <v>472</v>
      </c>
      <c r="Z16" s="411"/>
      <c r="AA16" s="411"/>
      <c r="AB16" s="411"/>
      <c r="AC16" s="411"/>
      <c r="AD16" s="411"/>
      <c r="AE16" s="411"/>
    </row>
    <row r="17" spans="2:31" x14ac:dyDescent="0.25">
      <c r="B17" s="412" t="s">
        <v>486</v>
      </c>
      <c r="C17" s="412" t="s">
        <v>473</v>
      </c>
      <c r="D17" s="412" t="s">
        <v>474</v>
      </c>
      <c r="E17" s="412" t="s">
        <v>475</v>
      </c>
      <c r="F17" s="412" t="s">
        <v>476</v>
      </c>
      <c r="G17" s="412" t="s">
        <v>458</v>
      </c>
      <c r="H17" s="412" t="s">
        <v>459</v>
      </c>
      <c r="I17" s="412" t="s">
        <v>356</v>
      </c>
      <c r="J17" s="412" t="s">
        <v>357</v>
      </c>
      <c r="K17" s="412" t="s">
        <v>379</v>
      </c>
      <c r="L17" s="412" t="s">
        <v>388</v>
      </c>
      <c r="M17" s="412" t="s">
        <v>477</v>
      </c>
      <c r="N17" s="412" t="s">
        <v>488</v>
      </c>
      <c r="O17" s="412" t="s">
        <v>462</v>
      </c>
      <c r="P17" s="245">
        <v>9400.68</v>
      </c>
      <c r="Q17" s="245">
        <v>80440.210000000006</v>
      </c>
      <c r="R17" s="412" t="s">
        <v>453</v>
      </c>
      <c r="S17" s="412" t="s">
        <v>453</v>
      </c>
      <c r="T17" s="412" t="s">
        <v>352</v>
      </c>
      <c r="U17" s="412" t="s">
        <v>464</v>
      </c>
      <c r="V17" s="412" t="s">
        <v>461</v>
      </c>
      <c r="W17" s="412" t="s">
        <v>464</v>
      </c>
      <c r="X17" s="412" t="s">
        <v>465</v>
      </c>
      <c r="Y17" s="431" t="s">
        <v>478</v>
      </c>
      <c r="Z17" s="411"/>
      <c r="AA17" s="411"/>
      <c r="AB17" s="411"/>
      <c r="AC17" s="411"/>
      <c r="AD17" s="411"/>
      <c r="AE17" s="411"/>
    </row>
    <row r="18" spans="2:31" x14ac:dyDescent="0.25">
      <c r="B18" s="412" t="s">
        <v>486</v>
      </c>
      <c r="C18" s="412" t="s">
        <v>480</v>
      </c>
      <c r="D18" s="412" t="s">
        <v>481</v>
      </c>
      <c r="E18" s="412" t="s">
        <v>482</v>
      </c>
      <c r="F18" s="412" t="s">
        <v>483</v>
      </c>
      <c r="G18" s="412" t="s">
        <v>458</v>
      </c>
      <c r="H18" s="412" t="s">
        <v>459</v>
      </c>
      <c r="I18" s="412" t="s">
        <v>356</v>
      </c>
      <c r="J18" s="412" t="s">
        <v>357</v>
      </c>
      <c r="K18" s="412" t="s">
        <v>416</v>
      </c>
      <c r="L18" s="412" t="s">
        <v>388</v>
      </c>
      <c r="M18" s="412" t="s">
        <v>484</v>
      </c>
      <c r="N18" s="412" t="s">
        <v>489</v>
      </c>
      <c r="O18" s="412" t="s">
        <v>462</v>
      </c>
      <c r="P18" s="245">
        <v>24437.16</v>
      </c>
      <c r="Q18" s="245">
        <v>60933.86</v>
      </c>
      <c r="R18" s="412" t="s">
        <v>479</v>
      </c>
      <c r="S18" s="412" t="s">
        <v>479</v>
      </c>
      <c r="T18" s="412" t="s">
        <v>352</v>
      </c>
      <c r="U18" s="412" t="s">
        <v>463</v>
      </c>
      <c r="V18" s="412" t="s">
        <v>461</v>
      </c>
      <c r="W18" s="412" t="s">
        <v>464</v>
      </c>
      <c r="X18" s="412" t="s">
        <v>465</v>
      </c>
      <c r="Y18" s="412" t="s">
        <v>485</v>
      </c>
      <c r="Z18" s="411"/>
      <c r="AA18" s="411"/>
      <c r="AB18" s="411"/>
      <c r="AC18" s="411"/>
      <c r="AD18" s="411"/>
      <c r="AE18" s="411"/>
    </row>
    <row r="19" spans="2:31" x14ac:dyDescent="0.25">
      <c r="B19" s="37" t="s">
        <v>76</v>
      </c>
      <c r="C19" s="38">
        <f>COUNTA(Tabla1[R.F.C.])</f>
        <v>4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f>COUNTA(Tabla1[Número de Plaza])</f>
        <v>4</v>
      </c>
      <c r="N19" s="462" t="s">
        <v>8</v>
      </c>
      <c r="O19" s="462"/>
      <c r="P19" s="42">
        <f>SUM(Tabla1[Percepciones pagadas en el Periodo de Comisión con Presupuesto Federal*])</f>
        <v>109559.42000000001</v>
      </c>
      <c r="Q19" s="43"/>
      <c r="R19" s="43"/>
      <c r="S19" s="43"/>
      <c r="T19" s="43"/>
      <c r="U19" s="43"/>
      <c r="V19" s="43"/>
      <c r="W19" s="43"/>
      <c r="X19" s="43"/>
      <c r="Y19" s="44"/>
    </row>
    <row r="20" spans="2:31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9"/>
    </row>
    <row r="21" spans="2:31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59" t="s">
        <v>9</v>
      </c>
      <c r="N21" s="459"/>
      <c r="O21" s="459"/>
      <c r="P21" s="48"/>
      <c r="Q21" s="42">
        <f>SUM(Tabla1[Percepciones pagadas en el Periodo de Comisión con Presupuesto de otra fuente*])</f>
        <v>190565.99</v>
      </c>
      <c r="R21" s="48"/>
      <c r="S21" s="48"/>
      <c r="T21" s="48"/>
      <c r="U21" s="48"/>
      <c r="V21" s="48"/>
      <c r="W21" s="48"/>
      <c r="X21" s="48"/>
      <c r="Y21" s="49"/>
    </row>
    <row r="22" spans="2:31" x14ac:dyDescent="0.25">
      <c r="B22" s="50"/>
      <c r="C22" s="51"/>
      <c r="D22" s="51"/>
      <c r="E22" s="52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 t="s">
        <v>78</v>
      </c>
      <c r="X22" s="51"/>
      <c r="Y22" s="53"/>
    </row>
    <row r="23" spans="2:31" x14ac:dyDescent="0.25">
      <c r="B23" s="54" t="s">
        <v>79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2:31" x14ac:dyDescent="0.25">
      <c r="B24" s="54" t="s">
        <v>80</v>
      </c>
      <c r="C24" s="55"/>
      <c r="D24" s="55"/>
      <c r="E24" s="56"/>
      <c r="F24" s="47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2:31" x14ac:dyDescent="0.25">
      <c r="B25" s="55"/>
      <c r="C25" s="55"/>
      <c r="D25" s="55"/>
      <c r="E25" s="55"/>
      <c r="F25" s="57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2:31" x14ac:dyDescent="0.25">
      <c r="B26" s="11"/>
      <c r="C26" s="12"/>
      <c r="D26" s="13"/>
      <c r="E26" s="372"/>
    </row>
    <row r="27" spans="2:31" x14ac:dyDescent="0.25">
      <c r="B27" s="433" t="s">
        <v>780</v>
      </c>
      <c r="C27" s="434"/>
      <c r="D27" s="435"/>
      <c r="E27" s="373"/>
    </row>
    <row r="28" spans="2:31" x14ac:dyDescent="0.25">
      <c r="B28" s="448" t="s">
        <v>42</v>
      </c>
      <c r="C28" s="449"/>
      <c r="D28" s="450"/>
      <c r="E28" s="374"/>
    </row>
    <row r="29" spans="2:31" x14ac:dyDescent="0.25">
      <c r="B29" s="14"/>
      <c r="C29" s="348"/>
      <c r="D29" s="16"/>
      <c r="E29" s="348"/>
    </row>
    <row r="30" spans="2:31" x14ac:dyDescent="0.25">
      <c r="B30" s="433" t="s">
        <v>1186</v>
      </c>
      <c r="C30" s="434"/>
      <c r="D30" s="435"/>
      <c r="E30" s="373"/>
    </row>
    <row r="31" spans="2:31" x14ac:dyDescent="0.25">
      <c r="B31" s="448" t="s">
        <v>43</v>
      </c>
      <c r="C31" s="449"/>
      <c r="D31" s="450"/>
      <c r="E31" s="374"/>
    </row>
    <row r="32" spans="2:31" x14ac:dyDescent="0.25">
      <c r="B32" s="14"/>
      <c r="C32" s="348"/>
      <c r="D32" s="16"/>
      <c r="E32" s="348"/>
    </row>
    <row r="33" spans="2:5" x14ac:dyDescent="0.25">
      <c r="B33" s="433"/>
      <c r="C33" s="434"/>
      <c r="D33" s="435"/>
      <c r="E33" s="373"/>
    </row>
    <row r="34" spans="2:5" x14ac:dyDescent="0.25">
      <c r="B34" s="448" t="s">
        <v>44</v>
      </c>
      <c r="C34" s="449"/>
      <c r="D34" s="450"/>
      <c r="E34" s="374"/>
    </row>
    <row r="35" spans="2:5" x14ac:dyDescent="0.25">
      <c r="B35" s="14"/>
      <c r="C35" s="348"/>
      <c r="D35" s="16"/>
      <c r="E35" s="348"/>
    </row>
    <row r="36" spans="2:5" x14ac:dyDescent="0.25">
      <c r="B36" s="451">
        <v>44378</v>
      </c>
      <c r="C36" s="457"/>
      <c r="D36" s="458"/>
      <c r="E36" s="375"/>
    </row>
    <row r="37" spans="2:5" x14ac:dyDescent="0.25">
      <c r="B37" s="448" t="s">
        <v>45</v>
      </c>
      <c r="C37" s="449"/>
      <c r="D37" s="450"/>
      <c r="E37" s="374"/>
    </row>
    <row r="38" spans="2:5" x14ac:dyDescent="0.25">
      <c r="B38" s="369"/>
      <c r="C38" s="370"/>
      <c r="D38" s="371"/>
      <c r="E38" s="374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1:O21"/>
    <mergeCell ref="N11:O11"/>
    <mergeCell ref="P11:P12"/>
    <mergeCell ref="Q11:Q12"/>
    <mergeCell ref="B27:D27"/>
    <mergeCell ref="B11:B12"/>
    <mergeCell ref="C11:C12"/>
    <mergeCell ref="D11:D12"/>
    <mergeCell ref="E11:E12"/>
    <mergeCell ref="G11:M11"/>
    <mergeCell ref="N19:O19"/>
    <mergeCell ref="B28:D28"/>
    <mergeCell ref="B31:D31"/>
    <mergeCell ref="B34:D34"/>
    <mergeCell ref="B37:D37"/>
    <mergeCell ref="B30:D30"/>
    <mergeCell ref="B33:D33"/>
    <mergeCell ref="B36:D36"/>
  </mergeCells>
  <dataValidations count="1">
    <dataValidation allowBlank="1" showInputMessage="1" showErrorMessage="1" sqref="W8" xr:uid="{00000000-0002-0000-0100-000000000000}"/>
  </dataValidations>
  <pageMargins left="0.23622047244094491" right="0.43307086614173229" top="0.74803149606299213" bottom="1.0236220472440944" header="0.31496062992125984" footer="0.31496062992125984"/>
  <pageSetup scale="3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topLeftCell="A13" zoomScaleNormal="100" workbookViewId="0">
      <selection activeCell="B35" sqref="B35"/>
    </sheetView>
  </sheetViews>
  <sheetFormatPr baseColWidth="10" defaultColWidth="11.42578125" defaultRowHeight="14.25" x14ac:dyDescent="0.2"/>
  <cols>
    <col min="1" max="1" width="3.5703125" style="61" customWidth="1"/>
    <col min="2" max="2" width="16.5703125" style="61" customWidth="1"/>
    <col min="3" max="3" width="17.7109375" style="61" bestFit="1" customWidth="1"/>
    <col min="4" max="4" width="23.85546875" style="61" customWidth="1"/>
    <col min="5" max="5" width="43" style="61" customWidth="1"/>
    <col min="6" max="6" width="37" style="61" customWidth="1"/>
    <col min="7" max="7" width="15.7109375" style="61" bestFit="1" customWidth="1"/>
    <col min="8" max="8" width="6.7109375" style="61" customWidth="1"/>
    <col min="9" max="9" width="6.85546875" style="61" customWidth="1"/>
    <col min="10" max="10" width="6.7109375" style="61" customWidth="1"/>
    <col min="11" max="11" width="8.7109375" style="61" customWidth="1"/>
    <col min="12" max="13" width="8.85546875" style="61" customWidth="1"/>
    <col min="14" max="15" width="11.28515625" style="61" customWidth="1"/>
    <col min="16" max="17" width="25.85546875" style="61" customWidth="1"/>
    <col min="18" max="18" width="13.140625" style="61" bestFit="1" customWidth="1"/>
    <col min="19" max="19" width="5.5703125" style="61" customWidth="1"/>
    <col min="20" max="20" width="34.5703125" style="61" bestFit="1" customWidth="1"/>
    <col min="21" max="21" width="35" style="61" customWidth="1"/>
    <col min="22" max="248" width="11.42578125" style="61" customWidth="1"/>
    <col min="249" max="249" width="3.5703125" style="61" customWidth="1"/>
    <col min="250" max="250" width="4.5703125" style="61" customWidth="1"/>
    <col min="251" max="252" width="16.5703125" style="61" customWidth="1"/>
    <col min="253" max="253" width="34.42578125" style="61" customWidth="1"/>
    <col min="254" max="16384" width="11.42578125" style="61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65" customFormat="1" ht="18.75" x14ac:dyDescent="0.3"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4" t="str">
        <f>'Caratula Resumen'!D16</f>
        <v xml:space="preserve"> ZACATECAS </v>
      </c>
    </row>
    <row r="8" spans="2:21" s="65" customFormat="1" ht="18.75" x14ac:dyDescent="0.3">
      <c r="B8" s="466" t="s">
        <v>280</v>
      </c>
      <c r="C8" s="467"/>
      <c r="D8" s="467"/>
      <c r="E8" s="467"/>
      <c r="F8" s="467"/>
      <c r="G8" s="467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353" t="str">
        <f>'Caratula Resumen'!D18</f>
        <v>II Trimestre</v>
      </c>
    </row>
    <row r="9" spans="2:21" s="36" customFormat="1" ht="15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2:21" ht="20.25" x14ac:dyDescent="0.3">
      <c r="B10" s="71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  <c r="O10" s="73"/>
      <c r="P10" s="73"/>
    </row>
    <row r="11" spans="2:21" s="75" customFormat="1" ht="12.75" x14ac:dyDescent="0.2">
      <c r="B11" s="460" t="s">
        <v>47</v>
      </c>
      <c r="C11" s="465" t="s">
        <v>48</v>
      </c>
      <c r="D11" s="465" t="s">
        <v>49</v>
      </c>
      <c r="E11" s="465" t="s">
        <v>82</v>
      </c>
      <c r="F11" s="460" t="s">
        <v>51</v>
      </c>
      <c r="G11" s="468" t="s">
        <v>52</v>
      </c>
      <c r="H11" s="468"/>
      <c r="I11" s="468"/>
      <c r="J11" s="468"/>
      <c r="K11" s="468"/>
      <c r="L11" s="468"/>
      <c r="M11" s="468"/>
      <c r="N11" s="465" t="s">
        <v>83</v>
      </c>
      <c r="O11" s="465"/>
      <c r="P11" s="465" t="s">
        <v>84</v>
      </c>
      <c r="Q11" s="465" t="s">
        <v>85</v>
      </c>
      <c r="R11" s="460" t="s">
        <v>56</v>
      </c>
      <c r="S11" s="463" t="s">
        <v>86</v>
      </c>
      <c r="T11" s="464"/>
      <c r="U11" s="465" t="s">
        <v>87</v>
      </c>
    </row>
    <row r="12" spans="2:21" s="75" customFormat="1" ht="38.25" x14ac:dyDescent="0.2">
      <c r="B12" s="460"/>
      <c r="C12" s="465"/>
      <c r="D12" s="465"/>
      <c r="E12" s="465"/>
      <c r="F12" s="460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5"/>
      <c r="Q12" s="465"/>
      <c r="R12" s="460"/>
      <c r="S12" s="33" t="s">
        <v>72</v>
      </c>
      <c r="T12" s="76" t="s">
        <v>88</v>
      </c>
      <c r="U12" s="465"/>
    </row>
    <row r="13" spans="2:21" s="78" customFormat="1" ht="12.75" x14ac:dyDescent="0.2">
      <c r="B13" s="77"/>
      <c r="C13" s="77"/>
      <c r="D13" s="77"/>
      <c r="E13" s="77"/>
      <c r="G13" s="77"/>
      <c r="H13" s="77"/>
      <c r="I13" s="77"/>
      <c r="J13" s="77"/>
      <c r="K13" s="77"/>
      <c r="L13" s="77"/>
      <c r="M13" s="77"/>
      <c r="R13" s="77"/>
      <c r="S13" s="79"/>
    </row>
    <row r="14" spans="2:21" s="36" customFormat="1" ht="38.25" hidden="1" x14ac:dyDescent="0.25">
      <c r="B14" s="80" t="s">
        <v>47</v>
      </c>
      <c r="C14" s="80" t="s">
        <v>48</v>
      </c>
      <c r="D14" s="80" t="s">
        <v>49</v>
      </c>
      <c r="E14" s="80" t="s">
        <v>82</v>
      </c>
      <c r="F14" s="80" t="s">
        <v>51</v>
      </c>
      <c r="G14" s="58" t="s">
        <v>63</v>
      </c>
      <c r="H14" s="58" t="s">
        <v>64</v>
      </c>
      <c r="I14" s="58" t="s">
        <v>65</v>
      </c>
      <c r="J14" s="58" t="s">
        <v>66</v>
      </c>
      <c r="K14" s="58" t="s">
        <v>67</v>
      </c>
      <c r="L14" s="58" t="s">
        <v>68</v>
      </c>
      <c r="M14" s="58" t="s">
        <v>69</v>
      </c>
      <c r="N14" s="58" t="s">
        <v>89</v>
      </c>
      <c r="O14" s="58" t="s">
        <v>90</v>
      </c>
      <c r="P14" s="80" t="s">
        <v>84</v>
      </c>
      <c r="Q14" s="80" t="s">
        <v>85</v>
      </c>
      <c r="R14" s="80" t="s">
        <v>56</v>
      </c>
      <c r="S14" s="58" t="s">
        <v>91</v>
      </c>
      <c r="T14" s="58" t="s">
        <v>92</v>
      </c>
      <c r="U14" s="80" t="s">
        <v>87</v>
      </c>
    </row>
    <row r="15" spans="2:21" s="36" customFormat="1" ht="15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394"/>
      <c r="Q15" s="394"/>
      <c r="R15"/>
      <c r="S15"/>
      <c r="T15"/>
      <c r="U15"/>
    </row>
    <row r="16" spans="2:21" s="36" customFormat="1" ht="15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394"/>
      <c r="Q16" s="394"/>
      <c r="R16"/>
      <c r="S16"/>
      <c r="T16"/>
      <c r="U16"/>
    </row>
    <row r="17" spans="2:21" s="36" customFormat="1" ht="15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 s="394"/>
      <c r="Q17" s="394"/>
      <c r="R17"/>
      <c r="S17"/>
      <c r="T17"/>
      <c r="U17"/>
    </row>
    <row r="18" spans="2:21" s="36" customFormat="1" ht="15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 s="394"/>
      <c r="Q18" s="394"/>
      <c r="R18"/>
      <c r="S18"/>
      <c r="T18"/>
      <c r="U18"/>
    </row>
    <row r="19" spans="2:21" s="36" customFormat="1" ht="15" x14ac:dyDescent="0.25">
      <c r="B19" s="85" t="s">
        <v>76</v>
      </c>
      <c r="C19" s="41"/>
      <c r="D19" s="86"/>
      <c r="E19" s="86"/>
      <c r="F19" s="86"/>
      <c r="G19" s="86"/>
      <c r="H19" s="86"/>
      <c r="I19" s="86"/>
      <c r="J19" s="40"/>
      <c r="K19" s="86" t="s">
        <v>77</v>
      </c>
      <c r="L19" s="40"/>
      <c r="M19" s="87">
        <f>COUNTA(Tabla3[Número de Plaza])</f>
        <v>0</v>
      </c>
      <c r="N19" s="462" t="s">
        <v>8</v>
      </c>
      <c r="O19" s="462"/>
      <c r="P19" s="88">
        <f>SUBTOTAL(109,Tabla3[Percepciones pagadas en el Periodo de la Licencia con Presupuesto Federal*])</f>
        <v>0</v>
      </c>
      <c r="Q19" s="89"/>
      <c r="R19" s="89"/>
      <c r="S19" s="89"/>
      <c r="T19" s="89"/>
      <c r="U19" s="90"/>
    </row>
    <row r="20" spans="2:21" s="36" customFormat="1" ht="15" x14ac:dyDescent="0.25">
      <c r="B20" s="85"/>
      <c r="C20" s="86"/>
      <c r="D20" s="86"/>
      <c r="E20" s="86"/>
      <c r="F20" s="86"/>
      <c r="G20" s="86"/>
      <c r="H20" s="86"/>
      <c r="I20" s="86"/>
      <c r="J20" s="86"/>
      <c r="K20" s="86"/>
      <c r="L20" s="91"/>
      <c r="M20" s="89"/>
      <c r="N20" s="48"/>
      <c r="O20" s="89"/>
      <c r="P20" s="89"/>
      <c r="Q20" s="89"/>
      <c r="R20" s="89"/>
      <c r="S20" s="89"/>
      <c r="T20" s="89"/>
      <c r="U20" s="90"/>
    </row>
    <row r="21" spans="2:21" s="36" customFormat="1" ht="15" x14ac:dyDescent="0.25">
      <c r="B21" s="85"/>
      <c r="C21" s="86"/>
      <c r="D21" s="86"/>
      <c r="E21" s="86"/>
      <c r="F21" s="86"/>
      <c r="G21" s="86"/>
      <c r="H21" s="86"/>
      <c r="I21" s="86"/>
      <c r="J21" s="86"/>
      <c r="K21" s="86"/>
      <c r="L21" s="91"/>
      <c r="M21" s="89"/>
      <c r="N21" s="92" t="s">
        <v>9</v>
      </c>
      <c r="O21" s="92"/>
      <c r="P21" s="88">
        <f>SUM(Tabla3[Percepciones pagadas en el Periodo de la Licencia con Presupuesto de otra fuente*])</f>
        <v>0</v>
      </c>
      <c r="Q21" s="61"/>
      <c r="R21" s="89"/>
      <c r="S21" s="89"/>
      <c r="T21" s="89"/>
      <c r="U21" s="90"/>
    </row>
    <row r="22" spans="2:21" s="36" customFormat="1" ht="15" x14ac:dyDescent="0.25">
      <c r="B22" s="50"/>
      <c r="C22" s="93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3"/>
    </row>
    <row r="23" spans="2:21" s="36" customFormat="1" ht="15" x14ac:dyDescent="0.25">
      <c r="B23" s="54" t="s">
        <v>93</v>
      </c>
      <c r="C23" s="61"/>
      <c r="D23" s="61"/>
      <c r="E23" s="61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</row>
    <row r="24" spans="2:21" s="36" customFormat="1" ht="15" x14ac:dyDescent="0.25">
      <c r="B24" s="54" t="s">
        <v>80</v>
      </c>
      <c r="C24" s="61"/>
      <c r="D24" s="61"/>
      <c r="E24" s="61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2:21" s="36" customFormat="1" ht="15" x14ac:dyDescent="0.25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2:21" s="36" customFormat="1" ht="15" x14ac:dyDescent="0.25">
      <c r="B26" s="11"/>
      <c r="C26" s="12"/>
      <c r="D26" s="13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2:21" s="36" customFormat="1" ht="15" x14ac:dyDescent="0.25">
      <c r="B27" s="433" t="str">
        <f>'A Y  II D3'!B27:D27</f>
        <v>HÉCTOR ALEJANDRO GONZÁLEZ LÓPEZ</v>
      </c>
      <c r="C27" s="434"/>
      <c r="D27" s="435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2:21" s="36" customFormat="1" ht="15" x14ac:dyDescent="0.25">
      <c r="B28" s="448" t="s">
        <v>42</v>
      </c>
      <c r="C28" s="449"/>
      <c r="D28" s="450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2:21" s="36" customFormat="1" ht="15" x14ac:dyDescent="0.25">
      <c r="B29" s="14"/>
      <c r="C29" s="348"/>
      <c r="D29" s="16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2:21" s="36" customFormat="1" ht="15" x14ac:dyDescent="0.25">
      <c r="B30" s="433" t="str">
        <f>'A Y  II D3'!B30:D30</f>
        <v>UNIDAD DE ENLACE PEF / CONAC</v>
      </c>
      <c r="C30" s="434"/>
      <c r="D30" s="435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2:21" s="36" customFormat="1" ht="15" x14ac:dyDescent="0.25">
      <c r="B31" s="448" t="s">
        <v>43</v>
      </c>
      <c r="C31" s="449"/>
      <c r="D31" s="450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2:21" s="36" customFormat="1" ht="15" x14ac:dyDescent="0.25">
      <c r="B32" s="14"/>
      <c r="C32" s="348"/>
      <c r="D32" s="16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2:4" ht="15" x14ac:dyDescent="0.25">
      <c r="B33" s="433"/>
      <c r="C33" s="434"/>
      <c r="D33" s="435"/>
    </row>
    <row r="34" spans="2:4" ht="15" x14ac:dyDescent="0.25">
      <c r="B34" s="448" t="s">
        <v>44</v>
      </c>
      <c r="C34" s="449"/>
      <c r="D34" s="450"/>
    </row>
    <row r="35" spans="2:4" ht="15" x14ac:dyDescent="0.25">
      <c r="B35" s="14"/>
      <c r="C35" s="348"/>
      <c r="D35" s="16"/>
    </row>
    <row r="36" spans="2:4" ht="15" x14ac:dyDescent="0.25">
      <c r="B36" s="451">
        <f>'A Y  II D3'!B36:D36</f>
        <v>44378</v>
      </c>
      <c r="C36" s="457"/>
      <c r="D36" s="458"/>
    </row>
    <row r="37" spans="2:4" ht="15" x14ac:dyDescent="0.25">
      <c r="B37" s="448" t="s">
        <v>45</v>
      </c>
      <c r="C37" s="449"/>
      <c r="D37" s="450"/>
    </row>
    <row r="38" spans="2:4" ht="15" x14ac:dyDescent="0.25">
      <c r="B38" s="369"/>
      <c r="C38" s="370"/>
      <c r="D38" s="371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34:D34"/>
    <mergeCell ref="B36:D36"/>
    <mergeCell ref="B37:D37"/>
    <mergeCell ref="S11:T11"/>
    <mergeCell ref="U11:U12"/>
    <mergeCell ref="N19:O19"/>
    <mergeCell ref="N11:O11"/>
    <mergeCell ref="P11:P12"/>
    <mergeCell ref="Q11:Q12"/>
    <mergeCell ref="R11:R12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T8 B8" xr:uid="{00000000-0002-0000-0200-000000000000}"/>
  </dataValidations>
  <pageMargins left="0.23622047244094491" right="0.62992125984251968" top="0.74803149606299213" bottom="0.74803149606299213" header="0.31496062992125984" footer="0.31496062992125984"/>
  <pageSetup scale="3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7"/>
  <sheetViews>
    <sheetView showGridLines="0" topLeftCell="A7" zoomScaleNormal="100" workbookViewId="0">
      <selection activeCell="B46" sqref="B46:D46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65" customFormat="1" ht="18.75" x14ac:dyDescent="0.3">
      <c r="B7" s="62" t="s">
        <v>94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 t="str">
        <f>'Caratula Resumen'!D16</f>
        <v xml:space="preserve"> ZACATECAS </v>
      </c>
      <c r="S7" s="64"/>
    </row>
    <row r="8" spans="2:20" s="65" customFormat="1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467"/>
      <c r="L8" s="66"/>
      <c r="M8" s="66"/>
      <c r="N8" s="66"/>
      <c r="O8" s="66"/>
      <c r="P8" s="66"/>
      <c r="Q8" s="67"/>
      <c r="R8" s="352" t="str">
        <f>'Caratula Resumen'!D18</f>
        <v>II Trimestre</v>
      </c>
      <c r="S8" s="354"/>
    </row>
    <row r="9" spans="2:20" s="36" customForma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94"/>
    </row>
    <row r="10" spans="2:20" ht="15.75" thickBot="1" x14ac:dyDescent="0.3"/>
    <row r="11" spans="2:20" ht="22.5" customHeight="1" x14ac:dyDescent="0.25">
      <c r="B11" s="460" t="s">
        <v>47</v>
      </c>
      <c r="C11" s="471" t="s">
        <v>95</v>
      </c>
      <c r="D11" s="471" t="s">
        <v>49</v>
      </c>
      <c r="E11" s="471" t="s">
        <v>50</v>
      </c>
      <c r="F11" s="473" t="s">
        <v>52</v>
      </c>
      <c r="G11" s="474"/>
      <c r="H11" s="474"/>
      <c r="I11" s="474"/>
      <c r="J11" s="474"/>
      <c r="K11" s="474"/>
      <c r="L11" s="475"/>
      <c r="M11" s="476" t="s">
        <v>96</v>
      </c>
      <c r="N11" s="469" t="s">
        <v>97</v>
      </c>
      <c r="O11" s="469" t="s">
        <v>98</v>
      </c>
      <c r="P11" s="478" t="s">
        <v>99</v>
      </c>
      <c r="Q11" s="478"/>
      <c r="R11" s="469" t="s">
        <v>100</v>
      </c>
      <c r="S11" s="469" t="s">
        <v>101</v>
      </c>
    </row>
    <row r="12" spans="2:20" ht="39" thickBot="1" x14ac:dyDescent="0.3">
      <c r="B12" s="460"/>
      <c r="C12" s="472"/>
      <c r="D12" s="472"/>
      <c r="E12" s="472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77"/>
      <c r="N12" s="470"/>
      <c r="O12" s="470"/>
      <c r="P12" s="95" t="s">
        <v>102</v>
      </c>
      <c r="Q12" s="95" t="s">
        <v>103</v>
      </c>
      <c r="R12" s="470"/>
      <c r="S12" s="470"/>
    </row>
    <row r="14" spans="2:20" ht="64.5" hidden="1" thickBot="1" x14ac:dyDescent="0.3">
      <c r="B14" s="96" t="s">
        <v>47</v>
      </c>
      <c r="C14" s="97" t="s">
        <v>95</v>
      </c>
      <c r="D14" s="97" t="s">
        <v>49</v>
      </c>
      <c r="E14" s="98" t="s">
        <v>50</v>
      </c>
      <c r="F14" s="95" t="s">
        <v>63</v>
      </c>
      <c r="G14" s="95" t="s">
        <v>64</v>
      </c>
      <c r="H14" s="95" t="s">
        <v>65</v>
      </c>
      <c r="I14" s="95" t="s">
        <v>66</v>
      </c>
      <c r="J14" s="95" t="s">
        <v>67</v>
      </c>
      <c r="K14" s="95" t="s">
        <v>104</v>
      </c>
      <c r="L14" s="95" t="s">
        <v>105</v>
      </c>
      <c r="M14" s="99" t="s">
        <v>96</v>
      </c>
      <c r="N14" s="99" t="s">
        <v>97</v>
      </c>
      <c r="O14" s="99" t="s">
        <v>98</v>
      </c>
      <c r="P14" s="95" t="s">
        <v>106</v>
      </c>
      <c r="Q14" s="95" t="s">
        <v>107</v>
      </c>
      <c r="R14" s="99" t="s">
        <v>100</v>
      </c>
      <c r="S14" s="99" t="s">
        <v>101</v>
      </c>
      <c r="T14" s="100"/>
    </row>
    <row r="15" spans="2:20" x14ac:dyDescent="0.25">
      <c r="B15" s="101"/>
      <c r="C15" s="102"/>
      <c r="D15" s="102"/>
      <c r="E15" s="103"/>
      <c r="F15" s="104"/>
      <c r="G15" s="105"/>
      <c r="H15" s="106"/>
      <c r="I15" s="106"/>
      <c r="J15" s="107"/>
      <c r="K15" s="108"/>
      <c r="L15" s="109"/>
      <c r="M15" s="110"/>
      <c r="N15" s="110"/>
      <c r="O15" s="103"/>
      <c r="P15" s="111"/>
      <c r="Q15" s="111"/>
      <c r="R15" s="110"/>
      <c r="S15" s="112"/>
      <c r="T15" s="100"/>
    </row>
    <row r="16" spans="2:20" x14ac:dyDescent="0.25">
      <c r="B16" s="101"/>
      <c r="C16" s="102"/>
      <c r="D16" s="102"/>
      <c r="E16" s="103"/>
      <c r="F16" s="104"/>
      <c r="G16" s="105"/>
      <c r="H16" s="106"/>
      <c r="I16" s="106"/>
      <c r="J16" s="107"/>
      <c r="K16" s="108"/>
      <c r="L16" s="109"/>
      <c r="M16" s="110"/>
      <c r="N16" s="110"/>
      <c r="O16" s="103"/>
      <c r="P16" s="111"/>
      <c r="Q16" s="111"/>
      <c r="R16" s="110"/>
      <c r="S16" s="112"/>
      <c r="T16" s="100"/>
    </row>
    <row r="17" spans="2:20" x14ac:dyDescent="0.25">
      <c r="B17" s="101"/>
      <c r="C17" s="102"/>
      <c r="D17" s="102"/>
      <c r="E17" s="103"/>
      <c r="F17" s="104"/>
      <c r="G17" s="105"/>
      <c r="H17" s="106"/>
      <c r="I17" s="106"/>
      <c r="J17" s="107"/>
      <c r="K17" s="108"/>
      <c r="L17" s="109"/>
      <c r="M17" s="110"/>
      <c r="N17" s="110"/>
      <c r="O17" s="103"/>
      <c r="P17" s="111"/>
      <c r="Q17" s="111"/>
      <c r="R17" s="110"/>
      <c r="S17" s="112"/>
      <c r="T17" s="100"/>
    </row>
    <row r="18" spans="2:20" x14ac:dyDescent="0.25">
      <c r="B18" s="101"/>
      <c r="C18" s="102"/>
      <c r="D18" s="102"/>
      <c r="E18" s="103"/>
      <c r="F18" s="104"/>
      <c r="G18" s="105"/>
      <c r="H18" s="106"/>
      <c r="I18" s="106"/>
      <c r="J18" s="107"/>
      <c r="K18" s="108"/>
      <c r="L18" s="109"/>
      <c r="M18" s="110"/>
      <c r="N18" s="110"/>
      <c r="O18" s="103"/>
      <c r="P18" s="111"/>
      <c r="Q18" s="111"/>
      <c r="R18" s="110"/>
      <c r="S18" s="112"/>
      <c r="T18" s="100"/>
    </row>
    <row r="19" spans="2:20" x14ac:dyDescent="0.25">
      <c r="B19" s="101"/>
      <c r="C19" s="102"/>
      <c r="D19" s="102"/>
      <c r="E19" s="103"/>
      <c r="F19" s="104"/>
      <c r="G19" s="105"/>
      <c r="H19" s="106"/>
      <c r="I19" s="106"/>
      <c r="J19" s="107"/>
      <c r="K19" s="108"/>
      <c r="L19" s="109"/>
      <c r="M19" s="110"/>
      <c r="N19" s="110"/>
      <c r="O19" s="103"/>
      <c r="P19" s="111"/>
      <c r="Q19" s="111"/>
      <c r="R19" s="110"/>
      <c r="S19" s="112"/>
      <c r="T19" s="100"/>
    </row>
    <row r="20" spans="2:20" x14ac:dyDescent="0.25">
      <c r="B20" s="101"/>
      <c r="C20" s="102"/>
      <c r="D20" s="102"/>
      <c r="E20" s="103"/>
      <c r="F20" s="104"/>
      <c r="G20" s="105"/>
      <c r="H20" s="106"/>
      <c r="I20" s="106"/>
      <c r="J20" s="107"/>
      <c r="K20" s="108"/>
      <c r="L20" s="109"/>
      <c r="M20" s="110"/>
      <c r="N20" s="110"/>
      <c r="O20" s="103"/>
      <c r="P20" s="111"/>
      <c r="Q20" s="111"/>
      <c r="R20" s="110"/>
      <c r="S20" s="112"/>
      <c r="T20" s="100"/>
    </row>
    <row r="21" spans="2:20" x14ac:dyDescent="0.25">
      <c r="B21" s="101"/>
      <c r="C21" s="102"/>
      <c r="D21" s="102"/>
      <c r="E21" s="103"/>
      <c r="F21" s="104"/>
      <c r="G21" s="105"/>
      <c r="H21" s="106"/>
      <c r="I21" s="106"/>
      <c r="J21" s="107"/>
      <c r="K21" s="108"/>
      <c r="L21" s="109"/>
      <c r="M21" s="110"/>
      <c r="N21" s="110"/>
      <c r="O21" s="103"/>
      <c r="P21" s="111"/>
      <c r="Q21" s="111"/>
      <c r="R21" s="110"/>
      <c r="S21" s="112"/>
      <c r="T21" s="100"/>
    </row>
    <row r="22" spans="2:20" x14ac:dyDescent="0.25">
      <c r="B22" s="113" t="s">
        <v>76</v>
      </c>
      <c r="C22" s="41">
        <v>0</v>
      </c>
      <c r="D22" s="114"/>
      <c r="E22" s="115"/>
      <c r="F22" s="115"/>
      <c r="G22" s="116"/>
      <c r="H22" s="117"/>
      <c r="I22" s="117"/>
      <c r="K22" s="118" t="s">
        <v>77</v>
      </c>
      <c r="L22" s="41">
        <v>0</v>
      </c>
      <c r="M22" s="116"/>
      <c r="N22" s="116"/>
      <c r="O22" s="114"/>
      <c r="P22" s="119" t="s">
        <v>108</v>
      </c>
      <c r="Q22" s="115"/>
      <c r="R22" s="120"/>
      <c r="S22" s="121">
        <v>0</v>
      </c>
    </row>
    <row r="23" spans="2:20" x14ac:dyDescent="0.25">
      <c r="B23" s="59"/>
      <c r="C23" s="1"/>
      <c r="D23" s="1"/>
      <c r="E23" s="1"/>
      <c r="F23" s="122"/>
      <c r="G23" s="123"/>
      <c r="H23" s="122"/>
      <c r="I23" s="122"/>
      <c r="J23" s="122"/>
      <c r="K23" s="124"/>
      <c r="L23" s="123"/>
      <c r="M23" s="123"/>
      <c r="N23" s="123"/>
      <c r="O23" s="123"/>
      <c r="P23" s="1"/>
      <c r="Q23" s="1"/>
      <c r="R23" s="1"/>
      <c r="S23" s="60"/>
    </row>
    <row r="24" spans="2:20" x14ac:dyDescent="0.25">
      <c r="B24" s="59"/>
      <c r="C24" s="1"/>
      <c r="D24" s="1"/>
      <c r="E24" s="1"/>
      <c r="F24" s="122"/>
      <c r="G24" s="123"/>
      <c r="H24" s="122"/>
      <c r="I24" s="122"/>
      <c r="J24" s="122"/>
      <c r="K24" s="124"/>
      <c r="L24" s="123"/>
      <c r="M24" s="123"/>
      <c r="N24" s="123"/>
      <c r="O24" s="123"/>
      <c r="P24" s="1"/>
      <c r="Q24" s="1"/>
      <c r="R24" s="1"/>
      <c r="S24" s="60"/>
    </row>
    <row r="25" spans="2:20" x14ac:dyDescent="0.25">
      <c r="B25" s="125"/>
      <c r="C25" s="126"/>
      <c r="D25" s="127"/>
      <c r="E25" s="128"/>
      <c r="F25" s="129"/>
      <c r="G25" s="130"/>
      <c r="H25" s="131"/>
      <c r="I25" s="131"/>
      <c r="J25" s="126"/>
      <c r="K25" s="132"/>
      <c r="L25" s="130"/>
      <c r="M25" s="130"/>
      <c r="N25" s="130"/>
      <c r="O25" s="130"/>
      <c r="P25" s="129"/>
      <c r="Q25" s="129"/>
      <c r="R25" s="126"/>
      <c r="S25" s="133"/>
    </row>
    <row r="26" spans="2:20" x14ac:dyDescent="0.25">
      <c r="B26" s="54" t="s">
        <v>109</v>
      </c>
      <c r="C26" s="61"/>
      <c r="D26" s="61"/>
      <c r="E26" s="6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54" t="s">
        <v>110</v>
      </c>
      <c r="D27" s="134"/>
      <c r="E27" s="135"/>
    </row>
    <row r="28" spans="2:20" x14ac:dyDescent="0.25">
      <c r="B28" s="54"/>
      <c r="D28" s="134"/>
      <c r="E28" s="135"/>
    </row>
    <row r="29" spans="2:20" x14ac:dyDescent="0.25">
      <c r="B29" s="156" t="s">
        <v>341</v>
      </c>
      <c r="D29" s="134"/>
      <c r="E29" s="135"/>
    </row>
    <row r="30" spans="2:20" x14ac:dyDescent="0.25">
      <c r="B30" s="376" t="s">
        <v>342</v>
      </c>
      <c r="D30" s="134"/>
      <c r="E30" s="135"/>
    </row>
    <row r="31" spans="2:20" x14ac:dyDescent="0.25">
      <c r="B31" s="54" t="s">
        <v>343</v>
      </c>
      <c r="D31" s="134"/>
      <c r="E31" s="135"/>
    </row>
    <row r="32" spans="2:20" x14ac:dyDescent="0.25">
      <c r="B32" s="54" t="s">
        <v>344</v>
      </c>
      <c r="D32" s="134"/>
      <c r="E32" s="135"/>
    </row>
    <row r="33" spans="2:5" x14ac:dyDescent="0.25">
      <c r="B33" s="54"/>
      <c r="D33" s="134"/>
      <c r="E33" s="135"/>
    </row>
    <row r="34" spans="2:5" x14ac:dyDescent="0.25">
      <c r="E34" s="136"/>
    </row>
    <row r="35" spans="2:5" x14ac:dyDescent="0.25">
      <c r="B35" s="11"/>
      <c r="C35" s="12"/>
      <c r="D35" s="13"/>
    </row>
    <row r="36" spans="2:5" x14ac:dyDescent="0.25">
      <c r="B36" s="433" t="str">
        <f>'A Y II D4'!B27:D27</f>
        <v>HÉCTOR ALEJANDRO GONZÁLEZ LÓPEZ</v>
      </c>
      <c r="C36" s="434"/>
      <c r="D36" s="435"/>
    </row>
    <row r="37" spans="2:5" x14ac:dyDescent="0.25">
      <c r="B37" s="448" t="s">
        <v>42</v>
      </c>
      <c r="C37" s="449"/>
      <c r="D37" s="450"/>
    </row>
    <row r="38" spans="2:5" x14ac:dyDescent="0.25">
      <c r="B38" s="14"/>
      <c r="C38" s="348"/>
      <c r="D38" s="16"/>
    </row>
    <row r="39" spans="2:5" x14ac:dyDescent="0.25">
      <c r="B39" s="433" t="str">
        <f>'A Y II D4'!B30:D30</f>
        <v>UNIDAD DE ENLACE PEF / CONAC</v>
      </c>
      <c r="C39" s="434"/>
      <c r="D39" s="435"/>
    </row>
    <row r="40" spans="2:5" x14ac:dyDescent="0.25">
      <c r="B40" s="448" t="s">
        <v>43</v>
      </c>
      <c r="C40" s="449"/>
      <c r="D40" s="450"/>
    </row>
    <row r="41" spans="2:5" x14ac:dyDescent="0.25">
      <c r="B41" s="14"/>
      <c r="C41" s="348"/>
      <c r="D41" s="16"/>
    </row>
    <row r="42" spans="2:5" x14ac:dyDescent="0.25">
      <c r="B42" s="433"/>
      <c r="C42" s="434"/>
      <c r="D42" s="435"/>
    </row>
    <row r="43" spans="2:5" x14ac:dyDescent="0.25">
      <c r="B43" s="448" t="s">
        <v>44</v>
      </c>
      <c r="C43" s="449"/>
      <c r="D43" s="450"/>
    </row>
    <row r="44" spans="2:5" x14ac:dyDescent="0.25">
      <c r="B44" s="14"/>
      <c r="C44" s="348"/>
      <c r="D44" s="16"/>
    </row>
    <row r="45" spans="2:5" x14ac:dyDescent="0.25">
      <c r="B45" s="451">
        <f>'A Y II D4'!B36:D36</f>
        <v>44378</v>
      </c>
      <c r="C45" s="457"/>
      <c r="D45" s="458"/>
    </row>
    <row r="46" spans="2:5" x14ac:dyDescent="0.25">
      <c r="B46" s="448" t="s">
        <v>45</v>
      </c>
      <c r="C46" s="449"/>
      <c r="D46" s="450"/>
    </row>
    <row r="47" spans="2:5" x14ac:dyDescent="0.25">
      <c r="B47" s="369"/>
      <c r="C47" s="370"/>
      <c r="D47" s="371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 xr:uid="{00000000-0002-0000-0300-000000000000}"/>
  </dataValidations>
  <pageMargins left="0.23622047244094491" right="0.62992125984251968" top="0.74803149606299213" bottom="0.74803149606299213" header="0.31496062992125984" footer="0.31496062992125984"/>
  <pageSetup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73"/>
  <sheetViews>
    <sheetView showGridLines="0" view="pageBreakPreview" topLeftCell="A31" zoomScale="71" zoomScaleNormal="100" zoomScaleSheetLayoutView="71" workbookViewId="0">
      <selection activeCell="B172" sqref="B172:D172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37" customWidth="1"/>
    <col min="26" max="26" width="25.28515625" style="36" customWidth="1"/>
    <col min="27" max="16384" width="11" style="36"/>
  </cols>
  <sheetData>
    <row r="1" spans="1:25" ht="15" customHeight="1" x14ac:dyDescent="0.25">
      <c r="A1" s="36" t="s">
        <v>1055</v>
      </c>
    </row>
    <row r="2" spans="1:25" ht="15" customHeight="1" x14ac:dyDescent="0.25"/>
    <row r="3" spans="1:25" ht="15" customHeight="1" x14ac:dyDescent="0.25"/>
    <row r="4" spans="1:25" ht="15" customHeight="1" x14ac:dyDescent="0.25"/>
    <row r="5" spans="1:25" ht="15" customHeight="1" x14ac:dyDescent="0.25"/>
    <row r="6" spans="1:25" ht="15" customHeight="1" x14ac:dyDescent="0.25"/>
    <row r="7" spans="1:25" s="65" customFormat="1" ht="18.75" x14ac:dyDescent="0.3">
      <c r="B7" s="138" t="s">
        <v>111</v>
      </c>
      <c r="C7" s="139"/>
      <c r="D7" s="139"/>
      <c r="E7" s="139"/>
      <c r="F7" s="139"/>
      <c r="G7" s="139"/>
      <c r="H7" s="139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 t="str">
        <f>'Caratula Resumen'!D16</f>
        <v xml:space="preserve"> ZACATECAS </v>
      </c>
      <c r="X7" s="63"/>
      <c r="Y7" s="64"/>
    </row>
    <row r="8" spans="1:25" s="65" customFormat="1" ht="17.100000000000001" customHeight="1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352" t="str">
        <f>'Caratula Resumen'!D18</f>
        <v>II Trimestre</v>
      </c>
      <c r="X8" s="355"/>
      <c r="Y8" s="356"/>
    </row>
    <row r="9" spans="1:25" ht="28.5" customHeight="1" x14ac:dyDescent="0.25">
      <c r="B9" s="140"/>
      <c r="C9" s="141"/>
      <c r="D9" s="141"/>
      <c r="E9" s="141"/>
      <c r="F9" s="141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142"/>
    </row>
    <row r="10" spans="1:25" ht="6.95" customHeight="1" x14ac:dyDescent="0.35">
      <c r="G10" s="143"/>
      <c r="H10" s="143"/>
      <c r="I10" s="143"/>
      <c r="J10" s="143"/>
      <c r="K10" s="143"/>
      <c r="L10" s="143"/>
      <c r="M10" s="143"/>
      <c r="N10" s="144"/>
      <c r="O10" s="144"/>
      <c r="Y10" s="36"/>
    </row>
    <row r="11" spans="1:25" ht="22.5" customHeight="1" x14ac:dyDescent="0.25">
      <c r="B11" s="479" t="s">
        <v>47</v>
      </c>
      <c r="C11" s="482" t="s">
        <v>95</v>
      </c>
      <c r="D11" s="482" t="s">
        <v>49</v>
      </c>
      <c r="E11" s="482" t="s">
        <v>50</v>
      </c>
      <c r="F11" s="479" t="s">
        <v>112</v>
      </c>
      <c r="G11" s="468" t="s">
        <v>113</v>
      </c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5" t="s">
        <v>114</v>
      </c>
      <c r="W11" s="465" t="s">
        <v>115</v>
      </c>
      <c r="X11" s="465" t="s">
        <v>116</v>
      </c>
      <c r="Y11" s="465" t="s">
        <v>117</v>
      </c>
    </row>
    <row r="12" spans="1:25" s="137" customFormat="1" ht="22.5" customHeight="1" x14ac:dyDescent="0.25">
      <c r="B12" s="480"/>
      <c r="C12" s="482"/>
      <c r="D12" s="482"/>
      <c r="E12" s="482"/>
      <c r="F12" s="480"/>
      <c r="G12" s="465" t="s">
        <v>118</v>
      </c>
      <c r="H12" s="465"/>
      <c r="I12" s="465"/>
      <c r="J12" s="465" t="s">
        <v>119</v>
      </c>
      <c r="K12" s="465"/>
      <c r="L12" s="465"/>
      <c r="M12" s="465" t="s">
        <v>120</v>
      </c>
      <c r="N12" s="465"/>
      <c r="O12" s="465"/>
      <c r="P12" s="465" t="s">
        <v>121</v>
      </c>
      <c r="Q12" s="465"/>
      <c r="R12" s="465"/>
      <c r="S12" s="465" t="s">
        <v>122</v>
      </c>
      <c r="T12" s="465"/>
      <c r="U12" s="465"/>
      <c r="V12" s="465"/>
      <c r="W12" s="465"/>
      <c r="X12" s="465"/>
      <c r="Y12" s="465"/>
    </row>
    <row r="13" spans="1:25" s="137" customFormat="1" ht="29.25" customHeight="1" x14ac:dyDescent="0.25">
      <c r="B13" s="481"/>
      <c r="C13" s="482"/>
      <c r="D13" s="482"/>
      <c r="E13" s="482"/>
      <c r="F13" s="481"/>
      <c r="G13" s="58" t="s">
        <v>123</v>
      </c>
      <c r="H13" s="58" t="s">
        <v>124</v>
      </c>
      <c r="I13" s="58" t="s">
        <v>125</v>
      </c>
      <c r="J13" s="58" t="s">
        <v>123</v>
      </c>
      <c r="K13" s="58" t="s">
        <v>124</v>
      </c>
      <c r="L13" s="58" t="s">
        <v>125</v>
      </c>
      <c r="M13" s="58" t="s">
        <v>123</v>
      </c>
      <c r="N13" s="58" t="s">
        <v>124</v>
      </c>
      <c r="O13" s="58" t="s">
        <v>125</v>
      </c>
      <c r="P13" s="58" t="s">
        <v>123</v>
      </c>
      <c r="Q13" s="58" t="s">
        <v>124</v>
      </c>
      <c r="R13" s="58" t="s">
        <v>125</v>
      </c>
      <c r="S13" s="58" t="s">
        <v>123</v>
      </c>
      <c r="T13" s="58" t="s">
        <v>124</v>
      </c>
      <c r="U13" s="58" t="s">
        <v>125</v>
      </c>
      <c r="V13" s="465"/>
      <c r="W13" s="465"/>
      <c r="X13" s="465"/>
      <c r="Y13" s="465"/>
    </row>
    <row r="14" spans="1:25" s="137" customFormat="1" ht="4.5" customHeight="1" x14ac:dyDescent="0.25"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36"/>
      <c r="W14" s="36"/>
      <c r="X14" s="36"/>
    </row>
    <row r="15" spans="1:25" s="150" customFormat="1" ht="76.5" hidden="1" customHeight="1" x14ac:dyDescent="0.2">
      <c r="B15" s="147" t="s">
        <v>47</v>
      </c>
      <c r="C15" s="148" t="s">
        <v>95</v>
      </c>
      <c r="D15" s="148" t="s">
        <v>49</v>
      </c>
      <c r="E15" s="148" t="s">
        <v>50</v>
      </c>
      <c r="F15" s="147" t="s">
        <v>112</v>
      </c>
      <c r="G15" s="58" t="s">
        <v>123</v>
      </c>
      <c r="H15" s="58" t="s">
        <v>124</v>
      </c>
      <c r="I15" s="58" t="s">
        <v>125</v>
      </c>
      <c r="J15" s="58" t="s">
        <v>126</v>
      </c>
      <c r="K15" s="58" t="s">
        <v>127</v>
      </c>
      <c r="L15" s="58" t="s">
        <v>128</v>
      </c>
      <c r="M15" s="58" t="s">
        <v>129</v>
      </c>
      <c r="N15" s="58" t="s">
        <v>130</v>
      </c>
      <c r="O15" s="58" t="s">
        <v>131</v>
      </c>
      <c r="P15" s="58" t="s">
        <v>132</v>
      </c>
      <c r="Q15" s="58" t="s">
        <v>133</v>
      </c>
      <c r="R15" s="58" t="s">
        <v>134</v>
      </c>
      <c r="S15" s="58" t="s">
        <v>135</v>
      </c>
      <c r="T15" s="58" t="s">
        <v>136</v>
      </c>
      <c r="U15" s="58" t="s">
        <v>137</v>
      </c>
      <c r="V15" s="80" t="s">
        <v>114</v>
      </c>
      <c r="W15" s="80" t="s">
        <v>115</v>
      </c>
      <c r="X15" s="80" t="s">
        <v>116</v>
      </c>
      <c r="Y15" s="149" t="s">
        <v>138</v>
      </c>
    </row>
    <row r="16" spans="1:25" x14ac:dyDescent="0.25">
      <c r="B16" s="419" t="s">
        <v>486</v>
      </c>
      <c r="C16" s="419" t="s">
        <v>490</v>
      </c>
      <c r="D16" s="419" t="s">
        <v>491</v>
      </c>
      <c r="E16" s="419" t="s">
        <v>492</v>
      </c>
      <c r="F16" s="419" t="s">
        <v>453</v>
      </c>
      <c r="G16" s="419" t="s">
        <v>350</v>
      </c>
      <c r="H16" s="419" t="s">
        <v>350</v>
      </c>
      <c r="I16" s="419" t="s">
        <v>350</v>
      </c>
      <c r="J16" s="419" t="s">
        <v>351</v>
      </c>
      <c r="K16" s="419" t="s">
        <v>350</v>
      </c>
      <c r="L16" s="419" t="s">
        <v>350</v>
      </c>
      <c r="M16" s="419" t="s">
        <v>350</v>
      </c>
      <c r="N16" s="419" t="s">
        <v>388</v>
      </c>
      <c r="O16" s="419" t="s">
        <v>350</v>
      </c>
      <c r="P16" s="419" t="s">
        <v>350</v>
      </c>
      <c r="Q16" s="419" t="s">
        <v>350</v>
      </c>
      <c r="R16" s="419" t="s">
        <v>350</v>
      </c>
      <c r="S16" s="419" t="s">
        <v>350</v>
      </c>
      <c r="T16" s="419" t="s">
        <v>350</v>
      </c>
      <c r="U16" s="419" t="s">
        <v>350</v>
      </c>
      <c r="V16" s="419" t="s">
        <v>351</v>
      </c>
      <c r="W16" s="419" t="s">
        <v>388</v>
      </c>
      <c r="X16" s="419" t="s">
        <v>350</v>
      </c>
      <c r="Y16" s="422">
        <v>42513.37</v>
      </c>
    </row>
    <row r="17" spans="2:25" x14ac:dyDescent="0.25">
      <c r="B17" s="419" t="s">
        <v>486</v>
      </c>
      <c r="C17" s="419" t="s">
        <v>493</v>
      </c>
      <c r="D17" s="419" t="s">
        <v>494</v>
      </c>
      <c r="E17" s="419" t="s">
        <v>495</v>
      </c>
      <c r="F17" s="419" t="s">
        <v>453</v>
      </c>
      <c r="G17" s="419" t="s">
        <v>350</v>
      </c>
      <c r="H17" s="419" t="s">
        <v>350</v>
      </c>
      <c r="I17" s="419" t="s">
        <v>350</v>
      </c>
      <c r="J17" s="419" t="s">
        <v>351</v>
      </c>
      <c r="K17" s="419" t="s">
        <v>350</v>
      </c>
      <c r="L17" s="419" t="s">
        <v>350</v>
      </c>
      <c r="M17" s="419" t="s">
        <v>350</v>
      </c>
      <c r="N17" s="419" t="s">
        <v>388</v>
      </c>
      <c r="O17" s="419" t="s">
        <v>350</v>
      </c>
      <c r="P17" s="419" t="s">
        <v>350</v>
      </c>
      <c r="Q17" s="419" t="s">
        <v>350</v>
      </c>
      <c r="R17" s="419" t="s">
        <v>350</v>
      </c>
      <c r="S17" s="419" t="s">
        <v>350</v>
      </c>
      <c r="T17" s="419" t="s">
        <v>350</v>
      </c>
      <c r="U17" s="419" t="s">
        <v>350</v>
      </c>
      <c r="V17" s="419" t="s">
        <v>351</v>
      </c>
      <c r="W17" s="419" t="s">
        <v>388</v>
      </c>
      <c r="X17" s="419" t="s">
        <v>350</v>
      </c>
      <c r="Y17" s="422">
        <v>43670.94</v>
      </c>
    </row>
    <row r="18" spans="2:25" x14ac:dyDescent="0.25">
      <c r="B18" s="419" t="s">
        <v>486</v>
      </c>
      <c r="C18" s="419" t="s">
        <v>496</v>
      </c>
      <c r="D18" s="419" t="s">
        <v>497</v>
      </c>
      <c r="E18" s="419" t="s">
        <v>498</v>
      </c>
      <c r="F18" s="419" t="s">
        <v>453</v>
      </c>
      <c r="G18" s="419" t="s">
        <v>350</v>
      </c>
      <c r="H18" s="419" t="s">
        <v>350</v>
      </c>
      <c r="I18" s="419" t="s">
        <v>350</v>
      </c>
      <c r="J18" s="419" t="s">
        <v>351</v>
      </c>
      <c r="K18" s="419" t="s">
        <v>350</v>
      </c>
      <c r="L18" s="419" t="s">
        <v>350</v>
      </c>
      <c r="M18" s="419" t="s">
        <v>350</v>
      </c>
      <c r="N18" s="419" t="s">
        <v>388</v>
      </c>
      <c r="O18" s="419" t="s">
        <v>350</v>
      </c>
      <c r="P18" s="419" t="s">
        <v>350</v>
      </c>
      <c r="Q18" s="419" t="s">
        <v>350</v>
      </c>
      <c r="R18" s="419" t="s">
        <v>350</v>
      </c>
      <c r="S18" s="419" t="s">
        <v>350</v>
      </c>
      <c r="T18" s="419" t="s">
        <v>350</v>
      </c>
      <c r="U18" s="419" t="s">
        <v>350</v>
      </c>
      <c r="V18" s="419" t="s">
        <v>351</v>
      </c>
      <c r="W18" s="419" t="s">
        <v>388</v>
      </c>
      <c r="X18" s="419" t="s">
        <v>350</v>
      </c>
      <c r="Y18" s="422">
        <v>42545.75</v>
      </c>
    </row>
    <row r="19" spans="2:25" x14ac:dyDescent="0.25">
      <c r="B19" s="419" t="s">
        <v>486</v>
      </c>
      <c r="C19" s="419" t="s">
        <v>499</v>
      </c>
      <c r="D19" s="419" t="s">
        <v>500</v>
      </c>
      <c r="E19" s="419" t="s">
        <v>501</v>
      </c>
      <c r="F19" s="419" t="s">
        <v>453</v>
      </c>
      <c r="G19" s="419" t="s">
        <v>350</v>
      </c>
      <c r="H19" s="419" t="s">
        <v>350</v>
      </c>
      <c r="I19" s="419" t="s">
        <v>350</v>
      </c>
      <c r="J19" s="419" t="s">
        <v>351</v>
      </c>
      <c r="K19" s="419" t="s">
        <v>350</v>
      </c>
      <c r="L19" s="419" t="s">
        <v>350</v>
      </c>
      <c r="M19" s="419" t="s">
        <v>350</v>
      </c>
      <c r="N19" s="419" t="s">
        <v>388</v>
      </c>
      <c r="O19" s="419" t="s">
        <v>350</v>
      </c>
      <c r="P19" s="419" t="s">
        <v>350</v>
      </c>
      <c r="Q19" s="419" t="s">
        <v>350</v>
      </c>
      <c r="R19" s="419" t="s">
        <v>350</v>
      </c>
      <c r="S19" s="419" t="s">
        <v>350</v>
      </c>
      <c r="T19" s="419" t="s">
        <v>350</v>
      </c>
      <c r="U19" s="419" t="s">
        <v>350</v>
      </c>
      <c r="V19" s="419" t="s">
        <v>351</v>
      </c>
      <c r="W19" s="419" t="s">
        <v>388</v>
      </c>
      <c r="X19" s="419" t="s">
        <v>350</v>
      </c>
      <c r="Y19" s="422">
        <v>55944.56</v>
      </c>
    </row>
    <row r="20" spans="2:25" x14ac:dyDescent="0.25">
      <c r="B20" s="419" t="s">
        <v>486</v>
      </c>
      <c r="C20" s="419" t="s">
        <v>502</v>
      </c>
      <c r="D20" s="419" t="s">
        <v>503</v>
      </c>
      <c r="E20" s="419" t="s">
        <v>504</v>
      </c>
      <c r="F20" s="419" t="s">
        <v>453</v>
      </c>
      <c r="G20" s="419" t="s">
        <v>350</v>
      </c>
      <c r="H20" s="419" t="s">
        <v>350</v>
      </c>
      <c r="I20" s="419" t="s">
        <v>350</v>
      </c>
      <c r="J20" s="419" t="s">
        <v>351</v>
      </c>
      <c r="K20" s="419" t="s">
        <v>350</v>
      </c>
      <c r="L20" s="419" t="s">
        <v>350</v>
      </c>
      <c r="M20" s="419" t="s">
        <v>350</v>
      </c>
      <c r="N20" s="419" t="s">
        <v>388</v>
      </c>
      <c r="O20" s="419" t="s">
        <v>350</v>
      </c>
      <c r="P20" s="419" t="s">
        <v>350</v>
      </c>
      <c r="Q20" s="419" t="s">
        <v>350</v>
      </c>
      <c r="R20" s="419" t="s">
        <v>350</v>
      </c>
      <c r="S20" s="419" t="s">
        <v>350</v>
      </c>
      <c r="T20" s="419" t="s">
        <v>350</v>
      </c>
      <c r="U20" s="419" t="s">
        <v>350</v>
      </c>
      <c r="V20" s="419" t="s">
        <v>351</v>
      </c>
      <c r="W20" s="419" t="s">
        <v>388</v>
      </c>
      <c r="X20" s="419" t="s">
        <v>350</v>
      </c>
      <c r="Y20" s="422">
        <v>97946.6</v>
      </c>
    </row>
    <row r="21" spans="2:25" x14ac:dyDescent="0.25">
      <c r="B21" s="419" t="s">
        <v>486</v>
      </c>
      <c r="C21" s="419" t="s">
        <v>505</v>
      </c>
      <c r="D21" s="419" t="s">
        <v>506</v>
      </c>
      <c r="E21" s="419" t="s">
        <v>507</v>
      </c>
      <c r="F21" s="419" t="s">
        <v>453</v>
      </c>
      <c r="G21" s="419" t="s">
        <v>350</v>
      </c>
      <c r="H21" s="419" t="s">
        <v>350</v>
      </c>
      <c r="I21" s="419" t="s">
        <v>350</v>
      </c>
      <c r="J21" s="419" t="s">
        <v>351</v>
      </c>
      <c r="K21" s="419" t="s">
        <v>350</v>
      </c>
      <c r="L21" s="419" t="s">
        <v>350</v>
      </c>
      <c r="M21" s="419" t="s">
        <v>350</v>
      </c>
      <c r="N21" s="419" t="s">
        <v>388</v>
      </c>
      <c r="O21" s="419" t="s">
        <v>350</v>
      </c>
      <c r="P21" s="419" t="s">
        <v>350</v>
      </c>
      <c r="Q21" s="419" t="s">
        <v>350</v>
      </c>
      <c r="R21" s="419" t="s">
        <v>350</v>
      </c>
      <c r="S21" s="419" t="s">
        <v>350</v>
      </c>
      <c r="T21" s="419" t="s">
        <v>350</v>
      </c>
      <c r="U21" s="419" t="s">
        <v>350</v>
      </c>
      <c r="V21" s="419" t="s">
        <v>351</v>
      </c>
      <c r="W21" s="419" t="s">
        <v>388</v>
      </c>
      <c r="X21" s="419" t="s">
        <v>350</v>
      </c>
      <c r="Y21" s="422">
        <v>96311.48</v>
      </c>
    </row>
    <row r="22" spans="2:25" x14ac:dyDescent="0.25">
      <c r="B22" s="419" t="s">
        <v>486</v>
      </c>
      <c r="C22" s="419" t="s">
        <v>508</v>
      </c>
      <c r="D22" s="419" t="s">
        <v>509</v>
      </c>
      <c r="E22" s="419" t="s">
        <v>510</v>
      </c>
      <c r="F22" s="419" t="s">
        <v>453</v>
      </c>
      <c r="G22" s="419" t="s">
        <v>350</v>
      </c>
      <c r="H22" s="419" t="s">
        <v>350</v>
      </c>
      <c r="I22" s="419" t="s">
        <v>350</v>
      </c>
      <c r="J22" s="419" t="s">
        <v>351</v>
      </c>
      <c r="K22" s="419" t="s">
        <v>350</v>
      </c>
      <c r="L22" s="419" t="s">
        <v>350</v>
      </c>
      <c r="M22" s="419" t="s">
        <v>350</v>
      </c>
      <c r="N22" s="419" t="s">
        <v>388</v>
      </c>
      <c r="O22" s="419" t="s">
        <v>350</v>
      </c>
      <c r="P22" s="419" t="s">
        <v>350</v>
      </c>
      <c r="Q22" s="419" t="s">
        <v>350</v>
      </c>
      <c r="R22" s="419" t="s">
        <v>350</v>
      </c>
      <c r="S22" s="419" t="s">
        <v>350</v>
      </c>
      <c r="T22" s="419" t="s">
        <v>350</v>
      </c>
      <c r="U22" s="419" t="s">
        <v>350</v>
      </c>
      <c r="V22" s="419" t="s">
        <v>351</v>
      </c>
      <c r="W22" s="419" t="s">
        <v>388</v>
      </c>
      <c r="X22" s="419" t="s">
        <v>350</v>
      </c>
      <c r="Y22" s="422">
        <v>55524.740000000005</v>
      </c>
    </row>
    <row r="23" spans="2:25" x14ac:dyDescent="0.25">
      <c r="B23" s="419" t="s">
        <v>486</v>
      </c>
      <c r="C23" s="419" t="s">
        <v>511</v>
      </c>
      <c r="D23" s="419" t="s">
        <v>512</v>
      </c>
      <c r="E23" s="419" t="s">
        <v>513</v>
      </c>
      <c r="F23" s="419" t="s">
        <v>453</v>
      </c>
      <c r="G23" s="419" t="s">
        <v>350</v>
      </c>
      <c r="H23" s="419" t="s">
        <v>350</v>
      </c>
      <c r="I23" s="419" t="s">
        <v>350</v>
      </c>
      <c r="J23" s="419" t="s">
        <v>351</v>
      </c>
      <c r="K23" s="419" t="s">
        <v>350</v>
      </c>
      <c r="L23" s="419" t="s">
        <v>350</v>
      </c>
      <c r="M23" s="419" t="s">
        <v>350</v>
      </c>
      <c r="N23" s="419" t="s">
        <v>388</v>
      </c>
      <c r="O23" s="419" t="s">
        <v>350</v>
      </c>
      <c r="P23" s="419" t="s">
        <v>350</v>
      </c>
      <c r="Q23" s="419" t="s">
        <v>350</v>
      </c>
      <c r="R23" s="419" t="s">
        <v>350</v>
      </c>
      <c r="S23" s="419" t="s">
        <v>350</v>
      </c>
      <c r="T23" s="419" t="s">
        <v>350</v>
      </c>
      <c r="U23" s="419" t="s">
        <v>350</v>
      </c>
      <c r="V23" s="419" t="s">
        <v>351</v>
      </c>
      <c r="W23" s="419" t="s">
        <v>388</v>
      </c>
      <c r="X23" s="419" t="s">
        <v>350</v>
      </c>
      <c r="Y23" s="422">
        <v>70956.98</v>
      </c>
    </row>
    <row r="24" spans="2:25" x14ac:dyDescent="0.25">
      <c r="B24" s="419" t="s">
        <v>486</v>
      </c>
      <c r="C24" s="419" t="s">
        <v>514</v>
      </c>
      <c r="D24" s="419" t="s">
        <v>515</v>
      </c>
      <c r="E24" s="419" t="s">
        <v>516</v>
      </c>
      <c r="F24" s="419" t="s">
        <v>453</v>
      </c>
      <c r="G24" s="419" t="s">
        <v>350</v>
      </c>
      <c r="H24" s="419" t="s">
        <v>350</v>
      </c>
      <c r="I24" s="419" t="s">
        <v>350</v>
      </c>
      <c r="J24" s="419" t="s">
        <v>351</v>
      </c>
      <c r="K24" s="419" t="s">
        <v>350</v>
      </c>
      <c r="L24" s="419" t="s">
        <v>350</v>
      </c>
      <c r="M24" s="419" t="s">
        <v>350</v>
      </c>
      <c r="N24" s="419" t="s">
        <v>388</v>
      </c>
      <c r="O24" s="419" t="s">
        <v>350</v>
      </c>
      <c r="P24" s="419" t="s">
        <v>350</v>
      </c>
      <c r="Q24" s="419" t="s">
        <v>350</v>
      </c>
      <c r="R24" s="419" t="s">
        <v>350</v>
      </c>
      <c r="S24" s="419" t="s">
        <v>350</v>
      </c>
      <c r="T24" s="419" t="s">
        <v>350</v>
      </c>
      <c r="U24" s="419" t="s">
        <v>350</v>
      </c>
      <c r="V24" s="419" t="s">
        <v>351</v>
      </c>
      <c r="W24" s="419" t="s">
        <v>388</v>
      </c>
      <c r="X24" s="419" t="s">
        <v>350</v>
      </c>
      <c r="Y24" s="422">
        <v>59722.96</v>
      </c>
    </row>
    <row r="25" spans="2:25" x14ac:dyDescent="0.25">
      <c r="B25" s="419" t="s">
        <v>486</v>
      </c>
      <c r="C25" s="419" t="s">
        <v>517</v>
      </c>
      <c r="D25" s="419" t="s">
        <v>518</v>
      </c>
      <c r="E25" s="419" t="s">
        <v>519</v>
      </c>
      <c r="F25" s="419" t="s">
        <v>453</v>
      </c>
      <c r="G25" s="419" t="s">
        <v>350</v>
      </c>
      <c r="H25" s="419" t="s">
        <v>350</v>
      </c>
      <c r="I25" s="419" t="s">
        <v>350</v>
      </c>
      <c r="J25" s="419" t="s">
        <v>351</v>
      </c>
      <c r="K25" s="419" t="s">
        <v>350</v>
      </c>
      <c r="L25" s="419" t="s">
        <v>350</v>
      </c>
      <c r="M25" s="419" t="s">
        <v>350</v>
      </c>
      <c r="N25" s="419" t="s">
        <v>388</v>
      </c>
      <c r="O25" s="419" t="s">
        <v>350</v>
      </c>
      <c r="P25" s="419" t="s">
        <v>350</v>
      </c>
      <c r="Q25" s="419" t="s">
        <v>350</v>
      </c>
      <c r="R25" s="419" t="s">
        <v>350</v>
      </c>
      <c r="S25" s="419" t="s">
        <v>350</v>
      </c>
      <c r="T25" s="419" t="s">
        <v>350</v>
      </c>
      <c r="U25" s="419" t="s">
        <v>350</v>
      </c>
      <c r="V25" s="419" t="s">
        <v>351</v>
      </c>
      <c r="W25" s="419" t="s">
        <v>388</v>
      </c>
      <c r="X25" s="419" t="s">
        <v>350</v>
      </c>
      <c r="Y25" s="422">
        <v>85021.77</v>
      </c>
    </row>
    <row r="26" spans="2:25" x14ac:dyDescent="0.25">
      <c r="B26" s="419" t="s">
        <v>486</v>
      </c>
      <c r="C26" s="419" t="s">
        <v>520</v>
      </c>
      <c r="D26" s="419" t="s">
        <v>521</v>
      </c>
      <c r="E26" s="419" t="s">
        <v>522</v>
      </c>
      <c r="F26" s="419" t="s">
        <v>453</v>
      </c>
      <c r="G26" s="419" t="s">
        <v>350</v>
      </c>
      <c r="H26" s="419" t="s">
        <v>350</v>
      </c>
      <c r="I26" s="419" t="s">
        <v>350</v>
      </c>
      <c r="J26" s="419" t="s">
        <v>351</v>
      </c>
      <c r="K26" s="419" t="s">
        <v>350</v>
      </c>
      <c r="L26" s="419" t="s">
        <v>350</v>
      </c>
      <c r="M26" s="419" t="s">
        <v>350</v>
      </c>
      <c r="N26" s="419" t="s">
        <v>388</v>
      </c>
      <c r="O26" s="419" t="s">
        <v>350</v>
      </c>
      <c r="P26" s="419" t="s">
        <v>350</v>
      </c>
      <c r="Q26" s="419" t="s">
        <v>350</v>
      </c>
      <c r="R26" s="419" t="s">
        <v>350</v>
      </c>
      <c r="S26" s="419" t="s">
        <v>350</v>
      </c>
      <c r="T26" s="419" t="s">
        <v>350</v>
      </c>
      <c r="U26" s="419" t="s">
        <v>350</v>
      </c>
      <c r="V26" s="419" t="s">
        <v>351</v>
      </c>
      <c r="W26" s="419" t="s">
        <v>388</v>
      </c>
      <c r="X26" s="419" t="s">
        <v>350</v>
      </c>
      <c r="Y26" s="422">
        <v>48278.95</v>
      </c>
    </row>
    <row r="27" spans="2:25" x14ac:dyDescent="0.25">
      <c r="B27" s="419" t="s">
        <v>486</v>
      </c>
      <c r="C27" s="419" t="s">
        <v>523</v>
      </c>
      <c r="D27" s="419" t="s">
        <v>524</v>
      </c>
      <c r="E27" s="419" t="s">
        <v>525</v>
      </c>
      <c r="F27" s="419" t="s">
        <v>453</v>
      </c>
      <c r="G27" s="419" t="s">
        <v>350</v>
      </c>
      <c r="H27" s="419" t="s">
        <v>350</v>
      </c>
      <c r="I27" s="419" t="s">
        <v>350</v>
      </c>
      <c r="J27" s="419" t="s">
        <v>351</v>
      </c>
      <c r="K27" s="419" t="s">
        <v>350</v>
      </c>
      <c r="L27" s="419" t="s">
        <v>350</v>
      </c>
      <c r="M27" s="419" t="s">
        <v>350</v>
      </c>
      <c r="N27" s="419" t="s">
        <v>388</v>
      </c>
      <c r="O27" s="419" t="s">
        <v>350</v>
      </c>
      <c r="P27" s="419" t="s">
        <v>350</v>
      </c>
      <c r="Q27" s="419" t="s">
        <v>350</v>
      </c>
      <c r="R27" s="419" t="s">
        <v>350</v>
      </c>
      <c r="S27" s="419" t="s">
        <v>350</v>
      </c>
      <c r="T27" s="419" t="s">
        <v>350</v>
      </c>
      <c r="U27" s="419" t="s">
        <v>350</v>
      </c>
      <c r="V27" s="419" t="s">
        <v>351</v>
      </c>
      <c r="W27" s="419" t="s">
        <v>388</v>
      </c>
      <c r="X27" s="419" t="s">
        <v>350</v>
      </c>
      <c r="Y27" s="422">
        <v>52157.209999999992</v>
      </c>
    </row>
    <row r="28" spans="2:25" x14ac:dyDescent="0.25">
      <c r="B28" s="419" t="s">
        <v>486</v>
      </c>
      <c r="C28" s="419" t="s">
        <v>526</v>
      </c>
      <c r="D28" s="419" t="s">
        <v>527</v>
      </c>
      <c r="E28" s="419" t="s">
        <v>528</v>
      </c>
      <c r="F28" s="419" t="s">
        <v>453</v>
      </c>
      <c r="G28" s="419" t="s">
        <v>350</v>
      </c>
      <c r="H28" s="419" t="s">
        <v>350</v>
      </c>
      <c r="I28" s="419" t="s">
        <v>350</v>
      </c>
      <c r="J28" s="419" t="s">
        <v>351</v>
      </c>
      <c r="K28" s="419" t="s">
        <v>350</v>
      </c>
      <c r="L28" s="419" t="s">
        <v>350</v>
      </c>
      <c r="M28" s="419" t="s">
        <v>350</v>
      </c>
      <c r="N28" s="419" t="s">
        <v>388</v>
      </c>
      <c r="O28" s="419" t="s">
        <v>350</v>
      </c>
      <c r="P28" s="419" t="s">
        <v>350</v>
      </c>
      <c r="Q28" s="419" t="s">
        <v>350</v>
      </c>
      <c r="R28" s="419" t="s">
        <v>350</v>
      </c>
      <c r="S28" s="419" t="s">
        <v>350</v>
      </c>
      <c r="T28" s="419" t="s">
        <v>350</v>
      </c>
      <c r="U28" s="419" t="s">
        <v>350</v>
      </c>
      <c r="V28" s="419" t="s">
        <v>351</v>
      </c>
      <c r="W28" s="419" t="s">
        <v>388</v>
      </c>
      <c r="X28" s="419" t="s">
        <v>350</v>
      </c>
      <c r="Y28" s="422">
        <v>123107.82</v>
      </c>
    </row>
    <row r="29" spans="2:25" x14ac:dyDescent="0.25">
      <c r="B29" s="419" t="s">
        <v>486</v>
      </c>
      <c r="C29" s="419" t="s">
        <v>529</v>
      </c>
      <c r="D29" s="419" t="s">
        <v>530</v>
      </c>
      <c r="E29" s="419" t="s">
        <v>531</v>
      </c>
      <c r="F29" s="419" t="s">
        <v>453</v>
      </c>
      <c r="G29" s="419" t="s">
        <v>350</v>
      </c>
      <c r="H29" s="419" t="s">
        <v>350</v>
      </c>
      <c r="I29" s="419" t="s">
        <v>350</v>
      </c>
      <c r="J29" s="419" t="s">
        <v>351</v>
      </c>
      <c r="K29" s="419" t="s">
        <v>350</v>
      </c>
      <c r="L29" s="419" t="s">
        <v>350</v>
      </c>
      <c r="M29" s="419" t="s">
        <v>350</v>
      </c>
      <c r="N29" s="419" t="s">
        <v>388</v>
      </c>
      <c r="O29" s="419" t="s">
        <v>350</v>
      </c>
      <c r="P29" s="419" t="s">
        <v>350</v>
      </c>
      <c r="Q29" s="419" t="s">
        <v>350</v>
      </c>
      <c r="R29" s="419" t="s">
        <v>350</v>
      </c>
      <c r="S29" s="419" t="s">
        <v>350</v>
      </c>
      <c r="T29" s="419" t="s">
        <v>350</v>
      </c>
      <c r="U29" s="419" t="s">
        <v>350</v>
      </c>
      <c r="V29" s="419" t="s">
        <v>351</v>
      </c>
      <c r="W29" s="419" t="s">
        <v>388</v>
      </c>
      <c r="X29" s="419" t="s">
        <v>350</v>
      </c>
      <c r="Y29" s="422">
        <v>51696.31</v>
      </c>
    </row>
    <row r="30" spans="2:25" x14ac:dyDescent="0.25">
      <c r="B30" s="419" t="s">
        <v>486</v>
      </c>
      <c r="C30" s="419" t="s">
        <v>532</v>
      </c>
      <c r="D30" s="419" t="s">
        <v>533</v>
      </c>
      <c r="E30" s="419" t="s">
        <v>534</v>
      </c>
      <c r="F30" s="419" t="s">
        <v>453</v>
      </c>
      <c r="G30" s="419" t="s">
        <v>350</v>
      </c>
      <c r="H30" s="419" t="s">
        <v>350</v>
      </c>
      <c r="I30" s="419" t="s">
        <v>350</v>
      </c>
      <c r="J30" s="419" t="s">
        <v>351</v>
      </c>
      <c r="K30" s="419" t="s">
        <v>350</v>
      </c>
      <c r="L30" s="419" t="s">
        <v>350</v>
      </c>
      <c r="M30" s="419" t="s">
        <v>350</v>
      </c>
      <c r="N30" s="419" t="s">
        <v>388</v>
      </c>
      <c r="O30" s="419" t="s">
        <v>350</v>
      </c>
      <c r="P30" s="419" t="s">
        <v>350</v>
      </c>
      <c r="Q30" s="419" t="s">
        <v>350</v>
      </c>
      <c r="R30" s="419" t="s">
        <v>350</v>
      </c>
      <c r="S30" s="419" t="s">
        <v>350</v>
      </c>
      <c r="T30" s="419" t="s">
        <v>350</v>
      </c>
      <c r="U30" s="419" t="s">
        <v>350</v>
      </c>
      <c r="V30" s="419" t="s">
        <v>351</v>
      </c>
      <c r="W30" s="419" t="s">
        <v>388</v>
      </c>
      <c r="X30" s="419" t="s">
        <v>350</v>
      </c>
      <c r="Y30" s="422">
        <v>135425.88</v>
      </c>
    </row>
    <row r="31" spans="2:25" x14ac:dyDescent="0.25">
      <c r="B31" s="419" t="s">
        <v>486</v>
      </c>
      <c r="C31" s="419" t="s">
        <v>535</v>
      </c>
      <c r="D31" s="419" t="s">
        <v>536</v>
      </c>
      <c r="E31" s="419" t="s">
        <v>537</v>
      </c>
      <c r="F31" s="419" t="s">
        <v>453</v>
      </c>
      <c r="G31" s="419" t="s">
        <v>350</v>
      </c>
      <c r="H31" s="419" t="s">
        <v>350</v>
      </c>
      <c r="I31" s="419" t="s">
        <v>350</v>
      </c>
      <c r="J31" s="419" t="s">
        <v>351</v>
      </c>
      <c r="K31" s="419" t="s">
        <v>350</v>
      </c>
      <c r="L31" s="419" t="s">
        <v>350</v>
      </c>
      <c r="M31" s="419" t="s">
        <v>350</v>
      </c>
      <c r="N31" s="419" t="s">
        <v>388</v>
      </c>
      <c r="O31" s="419" t="s">
        <v>350</v>
      </c>
      <c r="P31" s="419" t="s">
        <v>350</v>
      </c>
      <c r="Q31" s="419" t="s">
        <v>350</v>
      </c>
      <c r="R31" s="419" t="s">
        <v>350</v>
      </c>
      <c r="S31" s="419" t="s">
        <v>350</v>
      </c>
      <c r="T31" s="419" t="s">
        <v>350</v>
      </c>
      <c r="U31" s="419" t="s">
        <v>350</v>
      </c>
      <c r="V31" s="419" t="s">
        <v>351</v>
      </c>
      <c r="W31" s="419" t="s">
        <v>388</v>
      </c>
      <c r="X31" s="419" t="s">
        <v>350</v>
      </c>
      <c r="Y31" s="422">
        <v>131906.41</v>
      </c>
    </row>
    <row r="32" spans="2:25" x14ac:dyDescent="0.25">
      <c r="B32" s="419" t="s">
        <v>486</v>
      </c>
      <c r="C32" s="419" t="s">
        <v>538</v>
      </c>
      <c r="D32" s="419" t="s">
        <v>539</v>
      </c>
      <c r="E32" s="419" t="s">
        <v>540</v>
      </c>
      <c r="F32" s="419" t="s">
        <v>479</v>
      </c>
      <c r="G32" s="419" t="s">
        <v>350</v>
      </c>
      <c r="H32" s="419" t="s">
        <v>350</v>
      </c>
      <c r="I32" s="419" t="s">
        <v>350</v>
      </c>
      <c r="J32" s="419" t="s">
        <v>351</v>
      </c>
      <c r="K32" s="419" t="s">
        <v>350</v>
      </c>
      <c r="L32" s="419" t="s">
        <v>350</v>
      </c>
      <c r="M32" s="419" t="s">
        <v>350</v>
      </c>
      <c r="N32" s="419" t="s">
        <v>388</v>
      </c>
      <c r="O32" s="419" t="s">
        <v>350</v>
      </c>
      <c r="P32" s="419" t="s">
        <v>350</v>
      </c>
      <c r="Q32" s="419" t="s">
        <v>350</v>
      </c>
      <c r="R32" s="419" t="s">
        <v>350</v>
      </c>
      <c r="S32" s="419" t="s">
        <v>350</v>
      </c>
      <c r="T32" s="419" t="s">
        <v>350</v>
      </c>
      <c r="U32" s="419" t="s">
        <v>350</v>
      </c>
      <c r="V32" s="419" t="s">
        <v>351</v>
      </c>
      <c r="W32" s="419" t="s">
        <v>388</v>
      </c>
      <c r="X32" s="419" t="s">
        <v>350</v>
      </c>
      <c r="Y32" s="422">
        <v>121348.08</v>
      </c>
    </row>
    <row r="33" spans="2:25" x14ac:dyDescent="0.25">
      <c r="B33" s="419" t="s">
        <v>486</v>
      </c>
      <c r="C33" s="419" t="s">
        <v>541</v>
      </c>
      <c r="D33" s="419" t="s">
        <v>542</v>
      </c>
      <c r="E33" s="419" t="s">
        <v>543</v>
      </c>
      <c r="F33" s="419" t="s">
        <v>479</v>
      </c>
      <c r="G33" s="419" t="s">
        <v>350</v>
      </c>
      <c r="H33" s="419" t="s">
        <v>350</v>
      </c>
      <c r="I33" s="419" t="s">
        <v>350</v>
      </c>
      <c r="J33" s="419" t="s">
        <v>351</v>
      </c>
      <c r="K33" s="419" t="s">
        <v>350</v>
      </c>
      <c r="L33" s="419" t="s">
        <v>350</v>
      </c>
      <c r="M33" s="419" t="s">
        <v>350</v>
      </c>
      <c r="N33" s="419" t="s">
        <v>388</v>
      </c>
      <c r="O33" s="419" t="s">
        <v>350</v>
      </c>
      <c r="P33" s="419" t="s">
        <v>350</v>
      </c>
      <c r="Q33" s="419" t="s">
        <v>350</v>
      </c>
      <c r="R33" s="419" t="s">
        <v>350</v>
      </c>
      <c r="S33" s="419" t="s">
        <v>350</v>
      </c>
      <c r="T33" s="419" t="s">
        <v>350</v>
      </c>
      <c r="U33" s="419" t="s">
        <v>350</v>
      </c>
      <c r="V33" s="419" t="s">
        <v>351</v>
      </c>
      <c r="W33" s="419" t="s">
        <v>388</v>
      </c>
      <c r="X33" s="419" t="s">
        <v>350</v>
      </c>
      <c r="Y33" s="422">
        <v>70956.98</v>
      </c>
    </row>
    <row r="34" spans="2:25" x14ac:dyDescent="0.25">
      <c r="B34" s="419" t="s">
        <v>486</v>
      </c>
      <c r="C34" s="419" t="s">
        <v>544</v>
      </c>
      <c r="D34" s="419" t="s">
        <v>545</v>
      </c>
      <c r="E34" s="419" t="s">
        <v>546</v>
      </c>
      <c r="F34" s="419" t="s">
        <v>479</v>
      </c>
      <c r="G34" s="419" t="s">
        <v>350</v>
      </c>
      <c r="H34" s="419" t="s">
        <v>350</v>
      </c>
      <c r="I34" s="419" t="s">
        <v>350</v>
      </c>
      <c r="J34" s="419" t="s">
        <v>351</v>
      </c>
      <c r="K34" s="419" t="s">
        <v>350</v>
      </c>
      <c r="L34" s="419" t="s">
        <v>350</v>
      </c>
      <c r="M34" s="419" t="s">
        <v>350</v>
      </c>
      <c r="N34" s="419" t="s">
        <v>388</v>
      </c>
      <c r="O34" s="419" t="s">
        <v>350</v>
      </c>
      <c r="P34" s="419" t="s">
        <v>350</v>
      </c>
      <c r="Q34" s="419" t="s">
        <v>350</v>
      </c>
      <c r="R34" s="419" t="s">
        <v>350</v>
      </c>
      <c r="S34" s="419" t="s">
        <v>350</v>
      </c>
      <c r="T34" s="419" t="s">
        <v>350</v>
      </c>
      <c r="U34" s="419" t="s">
        <v>350</v>
      </c>
      <c r="V34" s="419" t="s">
        <v>351</v>
      </c>
      <c r="W34" s="419" t="s">
        <v>388</v>
      </c>
      <c r="X34" s="419" t="s">
        <v>350</v>
      </c>
      <c r="Y34" s="422">
        <v>45808.99</v>
      </c>
    </row>
    <row r="35" spans="2:25" x14ac:dyDescent="0.25">
      <c r="B35" s="419" t="s">
        <v>486</v>
      </c>
      <c r="C35" s="419" t="s">
        <v>547</v>
      </c>
      <c r="D35" s="419" t="s">
        <v>548</v>
      </c>
      <c r="E35" s="419" t="s">
        <v>549</v>
      </c>
      <c r="F35" s="419" t="s">
        <v>479</v>
      </c>
      <c r="G35" s="419" t="s">
        <v>350</v>
      </c>
      <c r="H35" s="419" t="s">
        <v>350</v>
      </c>
      <c r="I35" s="419" t="s">
        <v>350</v>
      </c>
      <c r="J35" s="419" t="s">
        <v>351</v>
      </c>
      <c r="K35" s="419" t="s">
        <v>350</v>
      </c>
      <c r="L35" s="419" t="s">
        <v>350</v>
      </c>
      <c r="M35" s="419" t="s">
        <v>350</v>
      </c>
      <c r="N35" s="419" t="s">
        <v>388</v>
      </c>
      <c r="O35" s="419" t="s">
        <v>350</v>
      </c>
      <c r="P35" s="419" t="s">
        <v>350</v>
      </c>
      <c r="Q35" s="419" t="s">
        <v>350</v>
      </c>
      <c r="R35" s="419" t="s">
        <v>350</v>
      </c>
      <c r="S35" s="419" t="s">
        <v>350</v>
      </c>
      <c r="T35" s="419" t="s">
        <v>350</v>
      </c>
      <c r="U35" s="419" t="s">
        <v>350</v>
      </c>
      <c r="V35" s="419" t="s">
        <v>351</v>
      </c>
      <c r="W35" s="419" t="s">
        <v>388</v>
      </c>
      <c r="X35" s="419" t="s">
        <v>350</v>
      </c>
      <c r="Y35" s="422">
        <v>56970.100000000006</v>
      </c>
    </row>
    <row r="36" spans="2:25" x14ac:dyDescent="0.25">
      <c r="B36" s="419" t="s">
        <v>486</v>
      </c>
      <c r="C36" s="419" t="s">
        <v>550</v>
      </c>
      <c r="D36" s="419" t="s">
        <v>551</v>
      </c>
      <c r="E36" s="419" t="s">
        <v>552</v>
      </c>
      <c r="F36" s="419" t="s">
        <v>479</v>
      </c>
      <c r="G36" s="419" t="s">
        <v>350</v>
      </c>
      <c r="H36" s="419" t="s">
        <v>350</v>
      </c>
      <c r="I36" s="419" t="s">
        <v>350</v>
      </c>
      <c r="J36" s="419" t="s">
        <v>351</v>
      </c>
      <c r="K36" s="419" t="s">
        <v>350</v>
      </c>
      <c r="L36" s="419" t="s">
        <v>350</v>
      </c>
      <c r="M36" s="419" t="s">
        <v>350</v>
      </c>
      <c r="N36" s="419" t="s">
        <v>388</v>
      </c>
      <c r="O36" s="419" t="s">
        <v>350</v>
      </c>
      <c r="P36" s="419" t="s">
        <v>350</v>
      </c>
      <c r="Q36" s="419" t="s">
        <v>350</v>
      </c>
      <c r="R36" s="419" t="s">
        <v>350</v>
      </c>
      <c r="S36" s="419" t="s">
        <v>350</v>
      </c>
      <c r="T36" s="419" t="s">
        <v>350</v>
      </c>
      <c r="U36" s="419" t="s">
        <v>350</v>
      </c>
      <c r="V36" s="419" t="s">
        <v>351</v>
      </c>
      <c r="W36" s="419" t="s">
        <v>388</v>
      </c>
      <c r="X36" s="419" t="s">
        <v>350</v>
      </c>
      <c r="Y36" s="422">
        <v>54670.969999999994</v>
      </c>
    </row>
    <row r="37" spans="2:25" x14ac:dyDescent="0.25">
      <c r="B37" s="419" t="s">
        <v>486</v>
      </c>
      <c r="C37" s="419" t="s">
        <v>553</v>
      </c>
      <c r="D37" s="419" t="s">
        <v>554</v>
      </c>
      <c r="E37" s="419" t="s">
        <v>555</v>
      </c>
      <c r="F37" s="419" t="s">
        <v>479</v>
      </c>
      <c r="G37" s="419" t="s">
        <v>350</v>
      </c>
      <c r="H37" s="419" t="s">
        <v>350</v>
      </c>
      <c r="I37" s="419" t="s">
        <v>350</v>
      </c>
      <c r="J37" s="419" t="s">
        <v>351</v>
      </c>
      <c r="K37" s="419" t="s">
        <v>350</v>
      </c>
      <c r="L37" s="419" t="s">
        <v>350</v>
      </c>
      <c r="M37" s="419" t="s">
        <v>350</v>
      </c>
      <c r="N37" s="419" t="s">
        <v>388</v>
      </c>
      <c r="O37" s="419" t="s">
        <v>350</v>
      </c>
      <c r="P37" s="419" t="s">
        <v>350</v>
      </c>
      <c r="Q37" s="419" t="s">
        <v>350</v>
      </c>
      <c r="R37" s="419" t="s">
        <v>350</v>
      </c>
      <c r="S37" s="419" t="s">
        <v>350</v>
      </c>
      <c r="T37" s="419" t="s">
        <v>350</v>
      </c>
      <c r="U37" s="419" t="s">
        <v>350</v>
      </c>
      <c r="V37" s="419" t="s">
        <v>351</v>
      </c>
      <c r="W37" s="419" t="s">
        <v>388</v>
      </c>
      <c r="X37" s="419" t="s">
        <v>350</v>
      </c>
      <c r="Y37" s="422">
        <v>60969.93</v>
      </c>
    </row>
    <row r="38" spans="2:25" x14ac:dyDescent="0.25">
      <c r="B38" s="419" t="s">
        <v>486</v>
      </c>
      <c r="C38" s="419" t="s">
        <v>556</v>
      </c>
      <c r="D38" s="419" t="s">
        <v>557</v>
      </c>
      <c r="E38" s="419" t="s">
        <v>558</v>
      </c>
      <c r="F38" s="419" t="s">
        <v>479</v>
      </c>
      <c r="G38" s="419" t="s">
        <v>350</v>
      </c>
      <c r="H38" s="419" t="s">
        <v>350</v>
      </c>
      <c r="I38" s="419" t="s">
        <v>350</v>
      </c>
      <c r="J38" s="419" t="s">
        <v>351</v>
      </c>
      <c r="K38" s="419" t="s">
        <v>350</v>
      </c>
      <c r="L38" s="419" t="s">
        <v>350</v>
      </c>
      <c r="M38" s="419" t="s">
        <v>350</v>
      </c>
      <c r="N38" s="419" t="s">
        <v>388</v>
      </c>
      <c r="O38" s="419" t="s">
        <v>350</v>
      </c>
      <c r="P38" s="419" t="s">
        <v>350</v>
      </c>
      <c r="Q38" s="419" t="s">
        <v>350</v>
      </c>
      <c r="R38" s="419" t="s">
        <v>350</v>
      </c>
      <c r="S38" s="419" t="s">
        <v>350</v>
      </c>
      <c r="T38" s="419" t="s">
        <v>350</v>
      </c>
      <c r="U38" s="419" t="s">
        <v>350</v>
      </c>
      <c r="V38" s="419" t="s">
        <v>351</v>
      </c>
      <c r="W38" s="419" t="s">
        <v>388</v>
      </c>
      <c r="X38" s="419" t="s">
        <v>350</v>
      </c>
      <c r="Y38" s="422">
        <v>120587.37000000001</v>
      </c>
    </row>
    <row r="39" spans="2:25" x14ac:dyDescent="0.25">
      <c r="B39" s="419" t="s">
        <v>486</v>
      </c>
      <c r="C39" s="419" t="s">
        <v>559</v>
      </c>
      <c r="D39" s="419" t="s">
        <v>560</v>
      </c>
      <c r="E39" s="419" t="s">
        <v>561</v>
      </c>
      <c r="F39" s="419" t="s">
        <v>479</v>
      </c>
      <c r="G39" s="419" t="s">
        <v>350</v>
      </c>
      <c r="H39" s="419" t="s">
        <v>350</v>
      </c>
      <c r="I39" s="419" t="s">
        <v>350</v>
      </c>
      <c r="J39" s="419" t="s">
        <v>351</v>
      </c>
      <c r="K39" s="419" t="s">
        <v>350</v>
      </c>
      <c r="L39" s="419" t="s">
        <v>350</v>
      </c>
      <c r="M39" s="419" t="s">
        <v>350</v>
      </c>
      <c r="N39" s="419" t="s">
        <v>388</v>
      </c>
      <c r="O39" s="419" t="s">
        <v>350</v>
      </c>
      <c r="P39" s="419" t="s">
        <v>350</v>
      </c>
      <c r="Q39" s="419" t="s">
        <v>350</v>
      </c>
      <c r="R39" s="419" t="s">
        <v>350</v>
      </c>
      <c r="S39" s="419" t="s">
        <v>350</v>
      </c>
      <c r="T39" s="419" t="s">
        <v>350</v>
      </c>
      <c r="U39" s="419" t="s">
        <v>350</v>
      </c>
      <c r="V39" s="419" t="s">
        <v>351</v>
      </c>
      <c r="W39" s="419" t="s">
        <v>388</v>
      </c>
      <c r="X39" s="419" t="s">
        <v>350</v>
      </c>
      <c r="Y39" s="422">
        <v>76316.06</v>
      </c>
    </row>
    <row r="40" spans="2:25" x14ac:dyDescent="0.25">
      <c r="B40" s="419" t="s">
        <v>486</v>
      </c>
      <c r="C40" s="419" t="s">
        <v>562</v>
      </c>
      <c r="D40" s="419" t="s">
        <v>563</v>
      </c>
      <c r="E40" s="419" t="s">
        <v>564</v>
      </c>
      <c r="F40" s="419" t="s">
        <v>479</v>
      </c>
      <c r="G40" s="419" t="s">
        <v>350</v>
      </c>
      <c r="H40" s="419" t="s">
        <v>350</v>
      </c>
      <c r="I40" s="419" t="s">
        <v>350</v>
      </c>
      <c r="J40" s="419" t="s">
        <v>351</v>
      </c>
      <c r="K40" s="419" t="s">
        <v>350</v>
      </c>
      <c r="L40" s="419" t="s">
        <v>350</v>
      </c>
      <c r="M40" s="419" t="s">
        <v>350</v>
      </c>
      <c r="N40" s="419" t="s">
        <v>388</v>
      </c>
      <c r="O40" s="419" t="s">
        <v>350</v>
      </c>
      <c r="P40" s="419" t="s">
        <v>350</v>
      </c>
      <c r="Q40" s="419" t="s">
        <v>350</v>
      </c>
      <c r="R40" s="419" t="s">
        <v>350</v>
      </c>
      <c r="S40" s="419" t="s">
        <v>350</v>
      </c>
      <c r="T40" s="419" t="s">
        <v>350</v>
      </c>
      <c r="U40" s="419" t="s">
        <v>350</v>
      </c>
      <c r="V40" s="419" t="s">
        <v>351</v>
      </c>
      <c r="W40" s="419" t="s">
        <v>388</v>
      </c>
      <c r="X40" s="419" t="s">
        <v>350</v>
      </c>
      <c r="Y40" s="422">
        <v>56410.09</v>
      </c>
    </row>
    <row r="41" spans="2:25" x14ac:dyDescent="0.25">
      <c r="B41" s="419" t="s">
        <v>486</v>
      </c>
      <c r="C41" s="419" t="s">
        <v>565</v>
      </c>
      <c r="D41" s="419" t="s">
        <v>566</v>
      </c>
      <c r="E41" s="419" t="s">
        <v>567</v>
      </c>
      <c r="F41" s="419" t="s">
        <v>479</v>
      </c>
      <c r="G41" s="419" t="s">
        <v>350</v>
      </c>
      <c r="H41" s="419" t="s">
        <v>350</v>
      </c>
      <c r="I41" s="419" t="s">
        <v>350</v>
      </c>
      <c r="J41" s="419" t="s">
        <v>351</v>
      </c>
      <c r="K41" s="419" t="s">
        <v>350</v>
      </c>
      <c r="L41" s="419" t="s">
        <v>350</v>
      </c>
      <c r="M41" s="419" t="s">
        <v>350</v>
      </c>
      <c r="N41" s="419" t="s">
        <v>388</v>
      </c>
      <c r="O41" s="419" t="s">
        <v>350</v>
      </c>
      <c r="P41" s="419" t="s">
        <v>350</v>
      </c>
      <c r="Q41" s="419" t="s">
        <v>350</v>
      </c>
      <c r="R41" s="419" t="s">
        <v>350</v>
      </c>
      <c r="S41" s="419" t="s">
        <v>350</v>
      </c>
      <c r="T41" s="419" t="s">
        <v>350</v>
      </c>
      <c r="U41" s="419" t="s">
        <v>350</v>
      </c>
      <c r="V41" s="419" t="s">
        <v>351</v>
      </c>
      <c r="W41" s="419" t="s">
        <v>388</v>
      </c>
      <c r="X41" s="419" t="s">
        <v>350</v>
      </c>
      <c r="Y41" s="422">
        <v>83957.66</v>
      </c>
    </row>
    <row r="42" spans="2:25" x14ac:dyDescent="0.25">
      <c r="B42" s="419" t="s">
        <v>486</v>
      </c>
      <c r="C42" s="419" t="s">
        <v>568</v>
      </c>
      <c r="D42" s="419" t="s">
        <v>569</v>
      </c>
      <c r="E42" s="419" t="s">
        <v>570</v>
      </c>
      <c r="F42" s="419" t="s">
        <v>479</v>
      </c>
      <c r="G42" s="419" t="s">
        <v>350</v>
      </c>
      <c r="H42" s="419" t="s">
        <v>350</v>
      </c>
      <c r="I42" s="419" t="s">
        <v>350</v>
      </c>
      <c r="J42" s="419" t="s">
        <v>351</v>
      </c>
      <c r="K42" s="419" t="s">
        <v>350</v>
      </c>
      <c r="L42" s="419" t="s">
        <v>350</v>
      </c>
      <c r="M42" s="419" t="s">
        <v>350</v>
      </c>
      <c r="N42" s="419" t="s">
        <v>388</v>
      </c>
      <c r="O42" s="419" t="s">
        <v>350</v>
      </c>
      <c r="P42" s="419" t="s">
        <v>350</v>
      </c>
      <c r="Q42" s="419" t="s">
        <v>350</v>
      </c>
      <c r="R42" s="419" t="s">
        <v>350</v>
      </c>
      <c r="S42" s="419" t="s">
        <v>350</v>
      </c>
      <c r="T42" s="419" t="s">
        <v>350</v>
      </c>
      <c r="U42" s="419" t="s">
        <v>350</v>
      </c>
      <c r="V42" s="419" t="s">
        <v>351</v>
      </c>
      <c r="W42" s="419" t="s">
        <v>388</v>
      </c>
      <c r="X42" s="419" t="s">
        <v>350</v>
      </c>
      <c r="Y42" s="422">
        <v>127681.37999999999</v>
      </c>
    </row>
    <row r="43" spans="2:25" x14ac:dyDescent="0.25">
      <c r="B43" s="419" t="s">
        <v>486</v>
      </c>
      <c r="C43" s="419" t="s">
        <v>571</v>
      </c>
      <c r="D43" s="419" t="s">
        <v>572</v>
      </c>
      <c r="E43" s="419" t="s">
        <v>573</v>
      </c>
      <c r="F43" s="419" t="s">
        <v>479</v>
      </c>
      <c r="G43" s="419" t="s">
        <v>350</v>
      </c>
      <c r="H43" s="419" t="s">
        <v>350</v>
      </c>
      <c r="I43" s="419" t="s">
        <v>350</v>
      </c>
      <c r="J43" s="419" t="s">
        <v>351</v>
      </c>
      <c r="K43" s="419" t="s">
        <v>350</v>
      </c>
      <c r="L43" s="419" t="s">
        <v>350</v>
      </c>
      <c r="M43" s="419" t="s">
        <v>350</v>
      </c>
      <c r="N43" s="419" t="s">
        <v>388</v>
      </c>
      <c r="O43" s="419" t="s">
        <v>350</v>
      </c>
      <c r="P43" s="419" t="s">
        <v>350</v>
      </c>
      <c r="Q43" s="419" t="s">
        <v>350</v>
      </c>
      <c r="R43" s="419" t="s">
        <v>350</v>
      </c>
      <c r="S43" s="419" t="s">
        <v>350</v>
      </c>
      <c r="T43" s="419" t="s">
        <v>350</v>
      </c>
      <c r="U43" s="419" t="s">
        <v>350</v>
      </c>
      <c r="V43" s="419" t="s">
        <v>351</v>
      </c>
      <c r="W43" s="419" t="s">
        <v>388</v>
      </c>
      <c r="X43" s="419" t="s">
        <v>350</v>
      </c>
      <c r="Y43" s="422">
        <v>80781.919999999998</v>
      </c>
    </row>
    <row r="44" spans="2:25" x14ac:dyDescent="0.25">
      <c r="B44" s="419" t="s">
        <v>486</v>
      </c>
      <c r="C44" s="419" t="s">
        <v>574</v>
      </c>
      <c r="D44" s="419" t="s">
        <v>575</v>
      </c>
      <c r="E44" s="419" t="s">
        <v>576</v>
      </c>
      <c r="F44" s="419" t="s">
        <v>453</v>
      </c>
      <c r="G44" s="419" t="s">
        <v>350</v>
      </c>
      <c r="H44" s="419" t="s">
        <v>350</v>
      </c>
      <c r="I44" s="419" t="s">
        <v>350</v>
      </c>
      <c r="J44" s="419" t="s">
        <v>351</v>
      </c>
      <c r="K44" s="419" t="s">
        <v>350</v>
      </c>
      <c r="L44" s="419" t="s">
        <v>350</v>
      </c>
      <c r="M44" s="419" t="s">
        <v>350</v>
      </c>
      <c r="N44" s="419" t="s">
        <v>388</v>
      </c>
      <c r="O44" s="419" t="s">
        <v>350</v>
      </c>
      <c r="P44" s="419" t="s">
        <v>350</v>
      </c>
      <c r="Q44" s="419" t="s">
        <v>350</v>
      </c>
      <c r="R44" s="419" t="s">
        <v>350</v>
      </c>
      <c r="S44" s="419" t="s">
        <v>350</v>
      </c>
      <c r="T44" s="419" t="s">
        <v>350</v>
      </c>
      <c r="U44" s="419" t="s">
        <v>350</v>
      </c>
      <c r="V44" s="419" t="s">
        <v>351</v>
      </c>
      <c r="W44" s="419" t="s">
        <v>388</v>
      </c>
      <c r="X44" s="419" t="s">
        <v>350</v>
      </c>
      <c r="Y44" s="422">
        <v>102330.06</v>
      </c>
    </row>
    <row r="45" spans="2:25" x14ac:dyDescent="0.25">
      <c r="B45" s="419" t="s">
        <v>486</v>
      </c>
      <c r="C45" s="419" t="s">
        <v>577</v>
      </c>
      <c r="D45" s="419" t="s">
        <v>578</v>
      </c>
      <c r="E45" s="419" t="s">
        <v>579</v>
      </c>
      <c r="F45" s="419" t="s">
        <v>479</v>
      </c>
      <c r="G45" s="419" t="s">
        <v>350</v>
      </c>
      <c r="H45" s="419" t="s">
        <v>350</v>
      </c>
      <c r="I45" s="419" t="s">
        <v>350</v>
      </c>
      <c r="J45" s="419" t="s">
        <v>351</v>
      </c>
      <c r="K45" s="419" t="s">
        <v>350</v>
      </c>
      <c r="L45" s="419" t="s">
        <v>350</v>
      </c>
      <c r="M45" s="419" t="s">
        <v>350</v>
      </c>
      <c r="N45" s="419" t="s">
        <v>388</v>
      </c>
      <c r="O45" s="419" t="s">
        <v>350</v>
      </c>
      <c r="P45" s="419" t="s">
        <v>350</v>
      </c>
      <c r="Q45" s="419" t="s">
        <v>350</v>
      </c>
      <c r="R45" s="419" t="s">
        <v>350</v>
      </c>
      <c r="S45" s="419" t="s">
        <v>350</v>
      </c>
      <c r="T45" s="419" t="s">
        <v>350</v>
      </c>
      <c r="U45" s="419" t="s">
        <v>350</v>
      </c>
      <c r="V45" s="419" t="s">
        <v>351</v>
      </c>
      <c r="W45" s="419" t="s">
        <v>388</v>
      </c>
      <c r="X45" s="419" t="s">
        <v>350</v>
      </c>
      <c r="Y45" s="422">
        <v>42457.15</v>
      </c>
    </row>
    <row r="46" spans="2:25" x14ac:dyDescent="0.25">
      <c r="B46" s="419" t="s">
        <v>486</v>
      </c>
      <c r="C46" s="419" t="s">
        <v>580</v>
      </c>
      <c r="D46" s="419" t="s">
        <v>581</v>
      </c>
      <c r="E46" s="419" t="s">
        <v>582</v>
      </c>
      <c r="F46" s="419" t="s">
        <v>479</v>
      </c>
      <c r="G46" s="419" t="s">
        <v>350</v>
      </c>
      <c r="H46" s="419" t="s">
        <v>350</v>
      </c>
      <c r="I46" s="419" t="s">
        <v>350</v>
      </c>
      <c r="J46" s="419" t="s">
        <v>351</v>
      </c>
      <c r="K46" s="419" t="s">
        <v>350</v>
      </c>
      <c r="L46" s="419" t="s">
        <v>350</v>
      </c>
      <c r="M46" s="419" t="s">
        <v>350</v>
      </c>
      <c r="N46" s="419" t="s">
        <v>388</v>
      </c>
      <c r="O46" s="419" t="s">
        <v>350</v>
      </c>
      <c r="P46" s="419" t="s">
        <v>350</v>
      </c>
      <c r="Q46" s="419" t="s">
        <v>350</v>
      </c>
      <c r="R46" s="419" t="s">
        <v>350</v>
      </c>
      <c r="S46" s="419" t="s">
        <v>350</v>
      </c>
      <c r="T46" s="419" t="s">
        <v>350</v>
      </c>
      <c r="U46" s="419" t="s">
        <v>350</v>
      </c>
      <c r="V46" s="419" t="s">
        <v>351</v>
      </c>
      <c r="W46" s="419" t="s">
        <v>388</v>
      </c>
      <c r="X46" s="419" t="s">
        <v>350</v>
      </c>
      <c r="Y46" s="422">
        <v>43686.810000000005</v>
      </c>
    </row>
    <row r="47" spans="2:25" x14ac:dyDescent="0.25">
      <c r="B47" s="419" t="s">
        <v>486</v>
      </c>
      <c r="C47" s="419" t="s">
        <v>454</v>
      </c>
      <c r="D47" s="419" t="s">
        <v>455</v>
      </c>
      <c r="E47" s="419" t="s">
        <v>456</v>
      </c>
      <c r="F47" s="419" t="s">
        <v>453</v>
      </c>
      <c r="G47" s="419" t="s">
        <v>350</v>
      </c>
      <c r="H47" s="419" t="s">
        <v>350</v>
      </c>
      <c r="I47" s="419" t="s">
        <v>350</v>
      </c>
      <c r="J47" s="419" t="s">
        <v>351</v>
      </c>
      <c r="K47" s="419" t="s">
        <v>350</v>
      </c>
      <c r="L47" s="419" t="s">
        <v>350</v>
      </c>
      <c r="M47" s="419" t="s">
        <v>350</v>
      </c>
      <c r="N47" s="419" t="s">
        <v>388</v>
      </c>
      <c r="O47" s="419" t="s">
        <v>350</v>
      </c>
      <c r="P47" s="419" t="s">
        <v>350</v>
      </c>
      <c r="Q47" s="419" t="s">
        <v>350</v>
      </c>
      <c r="R47" s="419" t="s">
        <v>350</v>
      </c>
      <c r="S47" s="419" t="s">
        <v>350</v>
      </c>
      <c r="T47" s="419" t="s">
        <v>350</v>
      </c>
      <c r="U47" s="419" t="s">
        <v>350</v>
      </c>
      <c r="V47" s="419" t="s">
        <v>351</v>
      </c>
      <c r="W47" s="419" t="s">
        <v>388</v>
      </c>
      <c r="X47" s="419" t="s">
        <v>350</v>
      </c>
      <c r="Y47" s="422">
        <v>47385.979999999996</v>
      </c>
    </row>
    <row r="48" spans="2:25" x14ac:dyDescent="0.25">
      <c r="B48" s="419" t="s">
        <v>486</v>
      </c>
      <c r="C48" s="419" t="s">
        <v>583</v>
      </c>
      <c r="D48" s="419" t="s">
        <v>584</v>
      </c>
      <c r="E48" s="419" t="s">
        <v>585</v>
      </c>
      <c r="F48" s="419" t="s">
        <v>453</v>
      </c>
      <c r="G48" s="419" t="s">
        <v>350</v>
      </c>
      <c r="H48" s="419" t="s">
        <v>350</v>
      </c>
      <c r="I48" s="419" t="s">
        <v>350</v>
      </c>
      <c r="J48" s="419" t="s">
        <v>350</v>
      </c>
      <c r="K48" s="419" t="s">
        <v>350</v>
      </c>
      <c r="L48" s="419" t="s">
        <v>350</v>
      </c>
      <c r="M48" s="419" t="s">
        <v>351</v>
      </c>
      <c r="N48" s="419" t="s">
        <v>388</v>
      </c>
      <c r="O48" s="419" t="s">
        <v>350</v>
      </c>
      <c r="P48" s="419" t="s">
        <v>350</v>
      </c>
      <c r="Q48" s="419" t="s">
        <v>350</v>
      </c>
      <c r="R48" s="419" t="s">
        <v>350</v>
      </c>
      <c r="S48" s="419" t="s">
        <v>350</v>
      </c>
      <c r="T48" s="419" t="s">
        <v>350</v>
      </c>
      <c r="U48" s="419" t="s">
        <v>350</v>
      </c>
      <c r="V48" s="419" t="s">
        <v>351</v>
      </c>
      <c r="W48" s="419" t="s">
        <v>388</v>
      </c>
      <c r="X48" s="419" t="s">
        <v>350</v>
      </c>
      <c r="Y48" s="422">
        <v>55559.31</v>
      </c>
    </row>
    <row r="49" spans="2:25" x14ac:dyDescent="0.25">
      <c r="B49" s="419" t="s">
        <v>486</v>
      </c>
      <c r="C49" s="419" t="s">
        <v>586</v>
      </c>
      <c r="D49" s="419" t="s">
        <v>587</v>
      </c>
      <c r="E49" s="419" t="s">
        <v>588</v>
      </c>
      <c r="F49" s="419" t="s">
        <v>453</v>
      </c>
      <c r="G49" s="419" t="s">
        <v>350</v>
      </c>
      <c r="H49" s="419" t="s">
        <v>350</v>
      </c>
      <c r="I49" s="419" t="s">
        <v>350</v>
      </c>
      <c r="J49" s="419" t="s">
        <v>350</v>
      </c>
      <c r="K49" s="419" t="s">
        <v>350</v>
      </c>
      <c r="L49" s="419" t="s">
        <v>350</v>
      </c>
      <c r="M49" s="419" t="s">
        <v>351</v>
      </c>
      <c r="N49" s="419" t="s">
        <v>388</v>
      </c>
      <c r="O49" s="419" t="s">
        <v>350</v>
      </c>
      <c r="P49" s="419" t="s">
        <v>350</v>
      </c>
      <c r="Q49" s="419" t="s">
        <v>350</v>
      </c>
      <c r="R49" s="419" t="s">
        <v>350</v>
      </c>
      <c r="S49" s="419" t="s">
        <v>350</v>
      </c>
      <c r="T49" s="419" t="s">
        <v>350</v>
      </c>
      <c r="U49" s="419" t="s">
        <v>350</v>
      </c>
      <c r="V49" s="419" t="s">
        <v>351</v>
      </c>
      <c r="W49" s="419" t="s">
        <v>388</v>
      </c>
      <c r="X49" s="419" t="s">
        <v>350</v>
      </c>
      <c r="Y49" s="422">
        <v>51100.2</v>
      </c>
    </row>
    <row r="50" spans="2:25" x14ac:dyDescent="0.25">
      <c r="B50" s="419" t="s">
        <v>486</v>
      </c>
      <c r="C50" s="419" t="s">
        <v>589</v>
      </c>
      <c r="D50" s="419" t="s">
        <v>590</v>
      </c>
      <c r="E50" s="419" t="s">
        <v>591</v>
      </c>
      <c r="F50" s="419" t="s">
        <v>453</v>
      </c>
      <c r="G50" s="419" t="s">
        <v>350</v>
      </c>
      <c r="H50" s="419" t="s">
        <v>350</v>
      </c>
      <c r="I50" s="419" t="s">
        <v>350</v>
      </c>
      <c r="J50" s="419" t="s">
        <v>350</v>
      </c>
      <c r="K50" s="419" t="s">
        <v>350</v>
      </c>
      <c r="L50" s="419" t="s">
        <v>350</v>
      </c>
      <c r="M50" s="419" t="s">
        <v>351</v>
      </c>
      <c r="N50" s="419" t="s">
        <v>388</v>
      </c>
      <c r="O50" s="419" t="s">
        <v>350</v>
      </c>
      <c r="P50" s="419" t="s">
        <v>350</v>
      </c>
      <c r="Q50" s="419" t="s">
        <v>350</v>
      </c>
      <c r="R50" s="419" t="s">
        <v>350</v>
      </c>
      <c r="S50" s="419" t="s">
        <v>350</v>
      </c>
      <c r="T50" s="419" t="s">
        <v>350</v>
      </c>
      <c r="U50" s="419" t="s">
        <v>350</v>
      </c>
      <c r="V50" s="419" t="s">
        <v>351</v>
      </c>
      <c r="W50" s="419" t="s">
        <v>388</v>
      </c>
      <c r="X50" s="419" t="s">
        <v>350</v>
      </c>
      <c r="Y50" s="422">
        <v>58961.919999999998</v>
      </c>
    </row>
    <row r="51" spans="2:25" x14ac:dyDescent="0.25">
      <c r="B51" s="419" t="s">
        <v>486</v>
      </c>
      <c r="C51" s="419" t="s">
        <v>592</v>
      </c>
      <c r="D51" s="419" t="s">
        <v>593</v>
      </c>
      <c r="E51" s="419" t="s">
        <v>594</v>
      </c>
      <c r="F51" s="419" t="s">
        <v>453</v>
      </c>
      <c r="G51" s="419" t="s">
        <v>350</v>
      </c>
      <c r="H51" s="419" t="s">
        <v>350</v>
      </c>
      <c r="I51" s="419" t="s">
        <v>350</v>
      </c>
      <c r="J51" s="419" t="s">
        <v>350</v>
      </c>
      <c r="K51" s="419" t="s">
        <v>350</v>
      </c>
      <c r="L51" s="419" t="s">
        <v>350</v>
      </c>
      <c r="M51" s="419" t="s">
        <v>351</v>
      </c>
      <c r="N51" s="419" t="s">
        <v>388</v>
      </c>
      <c r="O51" s="419" t="s">
        <v>350</v>
      </c>
      <c r="P51" s="419" t="s">
        <v>350</v>
      </c>
      <c r="Q51" s="419" t="s">
        <v>350</v>
      </c>
      <c r="R51" s="419" t="s">
        <v>350</v>
      </c>
      <c r="S51" s="419" t="s">
        <v>350</v>
      </c>
      <c r="T51" s="419" t="s">
        <v>350</v>
      </c>
      <c r="U51" s="419" t="s">
        <v>350</v>
      </c>
      <c r="V51" s="419" t="s">
        <v>351</v>
      </c>
      <c r="W51" s="419" t="s">
        <v>388</v>
      </c>
      <c r="X51" s="419" t="s">
        <v>350</v>
      </c>
      <c r="Y51" s="422">
        <v>45381.31</v>
      </c>
    </row>
    <row r="52" spans="2:25" x14ac:dyDescent="0.25">
      <c r="B52" s="419" t="s">
        <v>486</v>
      </c>
      <c r="C52" s="419" t="s">
        <v>595</v>
      </c>
      <c r="D52" s="419" t="s">
        <v>596</v>
      </c>
      <c r="E52" s="419" t="s">
        <v>597</v>
      </c>
      <c r="F52" s="419" t="s">
        <v>453</v>
      </c>
      <c r="G52" s="419" t="s">
        <v>350</v>
      </c>
      <c r="H52" s="419" t="s">
        <v>350</v>
      </c>
      <c r="I52" s="419" t="s">
        <v>350</v>
      </c>
      <c r="J52" s="419" t="s">
        <v>350</v>
      </c>
      <c r="K52" s="419" t="s">
        <v>350</v>
      </c>
      <c r="L52" s="419" t="s">
        <v>350</v>
      </c>
      <c r="M52" s="419" t="s">
        <v>351</v>
      </c>
      <c r="N52" s="419" t="s">
        <v>388</v>
      </c>
      <c r="O52" s="419" t="s">
        <v>350</v>
      </c>
      <c r="P52" s="419" t="s">
        <v>350</v>
      </c>
      <c r="Q52" s="419" t="s">
        <v>350</v>
      </c>
      <c r="R52" s="419" t="s">
        <v>350</v>
      </c>
      <c r="S52" s="419" t="s">
        <v>350</v>
      </c>
      <c r="T52" s="419" t="s">
        <v>350</v>
      </c>
      <c r="U52" s="419" t="s">
        <v>350</v>
      </c>
      <c r="V52" s="419" t="s">
        <v>351</v>
      </c>
      <c r="W52" s="419" t="s">
        <v>388</v>
      </c>
      <c r="X52" s="419" t="s">
        <v>350</v>
      </c>
      <c r="Y52" s="422">
        <v>66965.76999999999</v>
      </c>
    </row>
    <row r="53" spans="2:25" x14ac:dyDescent="0.25">
      <c r="B53" s="419" t="s">
        <v>486</v>
      </c>
      <c r="C53" s="419" t="s">
        <v>598</v>
      </c>
      <c r="D53" s="419" t="s">
        <v>599</v>
      </c>
      <c r="E53" s="419" t="s">
        <v>600</v>
      </c>
      <c r="F53" s="419" t="s">
        <v>453</v>
      </c>
      <c r="G53" s="419" t="s">
        <v>350</v>
      </c>
      <c r="H53" s="419" t="s">
        <v>350</v>
      </c>
      <c r="I53" s="419" t="s">
        <v>350</v>
      </c>
      <c r="J53" s="419" t="s">
        <v>350</v>
      </c>
      <c r="K53" s="419" t="s">
        <v>350</v>
      </c>
      <c r="L53" s="419" t="s">
        <v>350</v>
      </c>
      <c r="M53" s="419" t="s">
        <v>351</v>
      </c>
      <c r="N53" s="419" t="s">
        <v>388</v>
      </c>
      <c r="O53" s="419" t="s">
        <v>350</v>
      </c>
      <c r="P53" s="419" t="s">
        <v>350</v>
      </c>
      <c r="Q53" s="419" t="s">
        <v>350</v>
      </c>
      <c r="R53" s="419" t="s">
        <v>350</v>
      </c>
      <c r="S53" s="419" t="s">
        <v>350</v>
      </c>
      <c r="T53" s="419" t="s">
        <v>350</v>
      </c>
      <c r="U53" s="419" t="s">
        <v>350</v>
      </c>
      <c r="V53" s="419" t="s">
        <v>351</v>
      </c>
      <c r="W53" s="419" t="s">
        <v>388</v>
      </c>
      <c r="X53" s="419" t="s">
        <v>350</v>
      </c>
      <c r="Y53" s="422">
        <v>42495.759999999995</v>
      </c>
    </row>
    <row r="54" spans="2:25" x14ac:dyDescent="0.25">
      <c r="B54" s="419" t="s">
        <v>486</v>
      </c>
      <c r="C54" s="419" t="s">
        <v>601</v>
      </c>
      <c r="D54" s="419" t="s">
        <v>602</v>
      </c>
      <c r="E54" s="419" t="s">
        <v>603</v>
      </c>
      <c r="F54" s="419" t="s">
        <v>453</v>
      </c>
      <c r="G54" s="419" t="s">
        <v>350</v>
      </c>
      <c r="H54" s="419" t="s">
        <v>350</v>
      </c>
      <c r="I54" s="419" t="s">
        <v>350</v>
      </c>
      <c r="J54" s="419" t="s">
        <v>350</v>
      </c>
      <c r="K54" s="419" t="s">
        <v>350</v>
      </c>
      <c r="L54" s="419" t="s">
        <v>350</v>
      </c>
      <c r="M54" s="419" t="s">
        <v>351</v>
      </c>
      <c r="N54" s="419" t="s">
        <v>388</v>
      </c>
      <c r="O54" s="419" t="s">
        <v>350</v>
      </c>
      <c r="P54" s="419" t="s">
        <v>350</v>
      </c>
      <c r="Q54" s="419" t="s">
        <v>350</v>
      </c>
      <c r="R54" s="419" t="s">
        <v>350</v>
      </c>
      <c r="S54" s="419" t="s">
        <v>350</v>
      </c>
      <c r="T54" s="419" t="s">
        <v>350</v>
      </c>
      <c r="U54" s="419" t="s">
        <v>350</v>
      </c>
      <c r="V54" s="419" t="s">
        <v>351</v>
      </c>
      <c r="W54" s="419" t="s">
        <v>388</v>
      </c>
      <c r="X54" s="419" t="s">
        <v>350</v>
      </c>
      <c r="Y54" s="422">
        <v>38196.57</v>
      </c>
    </row>
    <row r="55" spans="2:25" x14ac:dyDescent="0.25">
      <c r="B55" s="419" t="s">
        <v>486</v>
      </c>
      <c r="C55" s="419" t="s">
        <v>604</v>
      </c>
      <c r="D55" s="419" t="s">
        <v>605</v>
      </c>
      <c r="E55" s="419" t="s">
        <v>606</v>
      </c>
      <c r="F55" s="419" t="s">
        <v>453</v>
      </c>
      <c r="G55" s="419" t="s">
        <v>350</v>
      </c>
      <c r="H55" s="419" t="s">
        <v>350</v>
      </c>
      <c r="I55" s="419" t="s">
        <v>350</v>
      </c>
      <c r="J55" s="419" t="s">
        <v>350</v>
      </c>
      <c r="K55" s="419" t="s">
        <v>350</v>
      </c>
      <c r="L55" s="419" t="s">
        <v>350</v>
      </c>
      <c r="M55" s="419" t="s">
        <v>351</v>
      </c>
      <c r="N55" s="419" t="s">
        <v>388</v>
      </c>
      <c r="O55" s="419" t="s">
        <v>350</v>
      </c>
      <c r="P55" s="419" t="s">
        <v>350</v>
      </c>
      <c r="Q55" s="419" t="s">
        <v>350</v>
      </c>
      <c r="R55" s="419" t="s">
        <v>350</v>
      </c>
      <c r="S55" s="419" t="s">
        <v>350</v>
      </c>
      <c r="T55" s="419" t="s">
        <v>350</v>
      </c>
      <c r="U55" s="419" t="s">
        <v>350</v>
      </c>
      <c r="V55" s="419" t="s">
        <v>351</v>
      </c>
      <c r="W55" s="419" t="s">
        <v>388</v>
      </c>
      <c r="X55" s="419" t="s">
        <v>350</v>
      </c>
      <c r="Y55" s="422">
        <v>89606.49</v>
      </c>
    </row>
    <row r="56" spans="2:25" x14ac:dyDescent="0.25">
      <c r="B56" s="419" t="s">
        <v>486</v>
      </c>
      <c r="C56" s="419" t="s">
        <v>607</v>
      </c>
      <c r="D56" s="419" t="s">
        <v>608</v>
      </c>
      <c r="E56" s="419" t="s">
        <v>609</v>
      </c>
      <c r="F56" s="419" t="s">
        <v>453</v>
      </c>
      <c r="G56" s="419" t="s">
        <v>350</v>
      </c>
      <c r="H56" s="419" t="s">
        <v>350</v>
      </c>
      <c r="I56" s="419" t="s">
        <v>350</v>
      </c>
      <c r="J56" s="419" t="s">
        <v>350</v>
      </c>
      <c r="K56" s="419" t="s">
        <v>350</v>
      </c>
      <c r="L56" s="419" t="s">
        <v>350</v>
      </c>
      <c r="M56" s="419" t="s">
        <v>351</v>
      </c>
      <c r="N56" s="419" t="s">
        <v>388</v>
      </c>
      <c r="O56" s="419" t="s">
        <v>350</v>
      </c>
      <c r="P56" s="419" t="s">
        <v>350</v>
      </c>
      <c r="Q56" s="419" t="s">
        <v>350</v>
      </c>
      <c r="R56" s="419" t="s">
        <v>350</v>
      </c>
      <c r="S56" s="419" t="s">
        <v>350</v>
      </c>
      <c r="T56" s="419" t="s">
        <v>350</v>
      </c>
      <c r="U56" s="419" t="s">
        <v>350</v>
      </c>
      <c r="V56" s="419" t="s">
        <v>351</v>
      </c>
      <c r="W56" s="419" t="s">
        <v>388</v>
      </c>
      <c r="X56" s="419" t="s">
        <v>350</v>
      </c>
      <c r="Y56" s="422">
        <v>76652.44</v>
      </c>
    </row>
    <row r="57" spans="2:25" x14ac:dyDescent="0.25">
      <c r="B57" s="419" t="s">
        <v>486</v>
      </c>
      <c r="C57" s="419" t="s">
        <v>610</v>
      </c>
      <c r="D57" s="419" t="s">
        <v>611</v>
      </c>
      <c r="E57" s="419" t="s">
        <v>612</v>
      </c>
      <c r="F57" s="419" t="s">
        <v>453</v>
      </c>
      <c r="G57" s="419" t="s">
        <v>350</v>
      </c>
      <c r="H57" s="419" t="s">
        <v>350</v>
      </c>
      <c r="I57" s="419" t="s">
        <v>350</v>
      </c>
      <c r="J57" s="419" t="s">
        <v>350</v>
      </c>
      <c r="K57" s="419" t="s">
        <v>350</v>
      </c>
      <c r="L57" s="419" t="s">
        <v>350</v>
      </c>
      <c r="M57" s="419" t="s">
        <v>351</v>
      </c>
      <c r="N57" s="419" t="s">
        <v>388</v>
      </c>
      <c r="O57" s="419" t="s">
        <v>350</v>
      </c>
      <c r="P57" s="419" t="s">
        <v>350</v>
      </c>
      <c r="Q57" s="419" t="s">
        <v>350</v>
      </c>
      <c r="R57" s="419" t="s">
        <v>350</v>
      </c>
      <c r="S57" s="419" t="s">
        <v>350</v>
      </c>
      <c r="T57" s="419" t="s">
        <v>350</v>
      </c>
      <c r="U57" s="419" t="s">
        <v>350</v>
      </c>
      <c r="V57" s="419" t="s">
        <v>351</v>
      </c>
      <c r="W57" s="419" t="s">
        <v>388</v>
      </c>
      <c r="X57" s="419" t="s">
        <v>350</v>
      </c>
      <c r="Y57" s="422">
        <v>12782.2</v>
      </c>
    </row>
    <row r="58" spans="2:25" x14ac:dyDescent="0.25">
      <c r="B58" s="419" t="s">
        <v>486</v>
      </c>
      <c r="C58" s="419" t="s">
        <v>613</v>
      </c>
      <c r="D58" s="419" t="s">
        <v>614</v>
      </c>
      <c r="E58" s="419" t="s">
        <v>615</v>
      </c>
      <c r="F58" s="419" t="s">
        <v>453</v>
      </c>
      <c r="G58" s="419" t="s">
        <v>350</v>
      </c>
      <c r="H58" s="419" t="s">
        <v>350</v>
      </c>
      <c r="I58" s="419" t="s">
        <v>350</v>
      </c>
      <c r="J58" s="419" t="s">
        <v>350</v>
      </c>
      <c r="K58" s="419" t="s">
        <v>350</v>
      </c>
      <c r="L58" s="419" t="s">
        <v>350</v>
      </c>
      <c r="M58" s="419" t="s">
        <v>351</v>
      </c>
      <c r="N58" s="419" t="s">
        <v>388</v>
      </c>
      <c r="O58" s="419" t="s">
        <v>350</v>
      </c>
      <c r="P58" s="419" t="s">
        <v>350</v>
      </c>
      <c r="Q58" s="419" t="s">
        <v>350</v>
      </c>
      <c r="R58" s="419" t="s">
        <v>350</v>
      </c>
      <c r="S58" s="419" t="s">
        <v>350</v>
      </c>
      <c r="T58" s="419" t="s">
        <v>350</v>
      </c>
      <c r="U58" s="419" t="s">
        <v>350</v>
      </c>
      <c r="V58" s="419" t="s">
        <v>351</v>
      </c>
      <c r="W58" s="419" t="s">
        <v>388</v>
      </c>
      <c r="X58" s="419" t="s">
        <v>350</v>
      </c>
      <c r="Y58" s="422">
        <v>40771.82</v>
      </c>
    </row>
    <row r="59" spans="2:25" x14ac:dyDescent="0.25">
      <c r="B59" s="419" t="s">
        <v>486</v>
      </c>
      <c r="C59" s="419" t="s">
        <v>616</v>
      </c>
      <c r="D59" s="419" t="s">
        <v>617</v>
      </c>
      <c r="E59" s="419" t="s">
        <v>618</v>
      </c>
      <c r="F59" s="419" t="s">
        <v>453</v>
      </c>
      <c r="G59" s="419" t="s">
        <v>350</v>
      </c>
      <c r="H59" s="419" t="s">
        <v>350</v>
      </c>
      <c r="I59" s="419" t="s">
        <v>350</v>
      </c>
      <c r="J59" s="419" t="s">
        <v>350</v>
      </c>
      <c r="K59" s="419" t="s">
        <v>350</v>
      </c>
      <c r="L59" s="419" t="s">
        <v>350</v>
      </c>
      <c r="M59" s="419" t="s">
        <v>351</v>
      </c>
      <c r="N59" s="419" t="s">
        <v>388</v>
      </c>
      <c r="O59" s="419" t="s">
        <v>350</v>
      </c>
      <c r="P59" s="419" t="s">
        <v>350</v>
      </c>
      <c r="Q59" s="419" t="s">
        <v>350</v>
      </c>
      <c r="R59" s="419" t="s">
        <v>350</v>
      </c>
      <c r="S59" s="419" t="s">
        <v>350</v>
      </c>
      <c r="T59" s="419" t="s">
        <v>350</v>
      </c>
      <c r="U59" s="419" t="s">
        <v>350</v>
      </c>
      <c r="V59" s="419" t="s">
        <v>351</v>
      </c>
      <c r="W59" s="419" t="s">
        <v>388</v>
      </c>
      <c r="X59" s="419" t="s">
        <v>350</v>
      </c>
      <c r="Y59" s="422">
        <v>82879.66</v>
      </c>
    </row>
    <row r="60" spans="2:25" x14ac:dyDescent="0.25">
      <c r="B60" s="419" t="s">
        <v>486</v>
      </c>
      <c r="C60" s="419" t="s">
        <v>619</v>
      </c>
      <c r="D60" s="419" t="s">
        <v>620</v>
      </c>
      <c r="E60" s="419" t="s">
        <v>621</v>
      </c>
      <c r="F60" s="419" t="s">
        <v>453</v>
      </c>
      <c r="G60" s="419" t="s">
        <v>350</v>
      </c>
      <c r="H60" s="419" t="s">
        <v>350</v>
      </c>
      <c r="I60" s="419" t="s">
        <v>350</v>
      </c>
      <c r="J60" s="419" t="s">
        <v>350</v>
      </c>
      <c r="K60" s="419" t="s">
        <v>350</v>
      </c>
      <c r="L60" s="419" t="s">
        <v>350</v>
      </c>
      <c r="M60" s="419" t="s">
        <v>351</v>
      </c>
      <c r="N60" s="419" t="s">
        <v>388</v>
      </c>
      <c r="O60" s="419" t="s">
        <v>350</v>
      </c>
      <c r="P60" s="419" t="s">
        <v>350</v>
      </c>
      <c r="Q60" s="419" t="s">
        <v>350</v>
      </c>
      <c r="R60" s="419" t="s">
        <v>350</v>
      </c>
      <c r="S60" s="419" t="s">
        <v>350</v>
      </c>
      <c r="T60" s="419" t="s">
        <v>350</v>
      </c>
      <c r="U60" s="419" t="s">
        <v>350</v>
      </c>
      <c r="V60" s="419" t="s">
        <v>351</v>
      </c>
      <c r="W60" s="419" t="s">
        <v>388</v>
      </c>
      <c r="X60" s="419" t="s">
        <v>350</v>
      </c>
      <c r="Y60" s="422">
        <v>89606.49</v>
      </c>
    </row>
    <row r="61" spans="2:25" x14ac:dyDescent="0.25">
      <c r="B61" s="419" t="s">
        <v>486</v>
      </c>
      <c r="C61" s="419" t="s">
        <v>467</v>
      </c>
      <c r="D61" s="419" t="s">
        <v>468</v>
      </c>
      <c r="E61" s="419" t="s">
        <v>469</v>
      </c>
      <c r="F61" s="419" t="s">
        <v>453</v>
      </c>
      <c r="G61" s="419" t="s">
        <v>350</v>
      </c>
      <c r="H61" s="419" t="s">
        <v>350</v>
      </c>
      <c r="I61" s="419" t="s">
        <v>350</v>
      </c>
      <c r="J61" s="419" t="s">
        <v>350</v>
      </c>
      <c r="K61" s="419" t="s">
        <v>350</v>
      </c>
      <c r="L61" s="419" t="s">
        <v>350</v>
      </c>
      <c r="M61" s="419" t="s">
        <v>351</v>
      </c>
      <c r="N61" s="419" t="s">
        <v>388</v>
      </c>
      <c r="O61" s="419" t="s">
        <v>350</v>
      </c>
      <c r="P61" s="419" t="s">
        <v>350</v>
      </c>
      <c r="Q61" s="419" t="s">
        <v>350</v>
      </c>
      <c r="R61" s="419" t="s">
        <v>350</v>
      </c>
      <c r="S61" s="419" t="s">
        <v>350</v>
      </c>
      <c r="T61" s="419" t="s">
        <v>350</v>
      </c>
      <c r="U61" s="419" t="s">
        <v>350</v>
      </c>
      <c r="V61" s="419" t="s">
        <v>351</v>
      </c>
      <c r="W61" s="419" t="s">
        <v>388</v>
      </c>
      <c r="X61" s="419" t="s">
        <v>350</v>
      </c>
      <c r="Y61" s="422">
        <v>77527.51999999999</v>
      </c>
    </row>
    <row r="62" spans="2:25" x14ac:dyDescent="0.25">
      <c r="B62" s="419" t="s">
        <v>486</v>
      </c>
      <c r="C62" s="419" t="s">
        <v>622</v>
      </c>
      <c r="D62" s="419" t="s">
        <v>623</v>
      </c>
      <c r="E62" s="419" t="s">
        <v>624</v>
      </c>
      <c r="F62" s="419" t="s">
        <v>453</v>
      </c>
      <c r="G62" s="419" t="s">
        <v>350</v>
      </c>
      <c r="H62" s="419" t="s">
        <v>350</v>
      </c>
      <c r="I62" s="419" t="s">
        <v>350</v>
      </c>
      <c r="J62" s="419" t="s">
        <v>350</v>
      </c>
      <c r="K62" s="419" t="s">
        <v>350</v>
      </c>
      <c r="L62" s="419" t="s">
        <v>350</v>
      </c>
      <c r="M62" s="419" t="s">
        <v>351</v>
      </c>
      <c r="N62" s="419" t="s">
        <v>388</v>
      </c>
      <c r="O62" s="419" t="s">
        <v>350</v>
      </c>
      <c r="P62" s="419" t="s">
        <v>350</v>
      </c>
      <c r="Q62" s="419" t="s">
        <v>350</v>
      </c>
      <c r="R62" s="419" t="s">
        <v>350</v>
      </c>
      <c r="S62" s="419" t="s">
        <v>350</v>
      </c>
      <c r="T62" s="419" t="s">
        <v>350</v>
      </c>
      <c r="U62" s="419" t="s">
        <v>350</v>
      </c>
      <c r="V62" s="419" t="s">
        <v>351</v>
      </c>
      <c r="W62" s="419" t="s">
        <v>388</v>
      </c>
      <c r="X62" s="419" t="s">
        <v>350</v>
      </c>
      <c r="Y62" s="422">
        <v>53453.49</v>
      </c>
    </row>
    <row r="63" spans="2:25" x14ac:dyDescent="0.25">
      <c r="B63" s="419" t="s">
        <v>486</v>
      </c>
      <c r="C63" s="419" t="s">
        <v>473</v>
      </c>
      <c r="D63" s="419" t="s">
        <v>474</v>
      </c>
      <c r="E63" s="419" t="s">
        <v>475</v>
      </c>
      <c r="F63" s="419" t="s">
        <v>453</v>
      </c>
      <c r="G63" s="419" t="s">
        <v>350</v>
      </c>
      <c r="H63" s="419" t="s">
        <v>350</v>
      </c>
      <c r="I63" s="419" t="s">
        <v>350</v>
      </c>
      <c r="J63" s="419" t="s">
        <v>350</v>
      </c>
      <c r="K63" s="419" t="s">
        <v>350</v>
      </c>
      <c r="L63" s="419" t="s">
        <v>350</v>
      </c>
      <c r="M63" s="419" t="s">
        <v>351</v>
      </c>
      <c r="N63" s="419" t="s">
        <v>388</v>
      </c>
      <c r="O63" s="419" t="s">
        <v>350</v>
      </c>
      <c r="P63" s="419" t="s">
        <v>350</v>
      </c>
      <c r="Q63" s="419" t="s">
        <v>350</v>
      </c>
      <c r="R63" s="419" t="s">
        <v>350</v>
      </c>
      <c r="S63" s="419" t="s">
        <v>350</v>
      </c>
      <c r="T63" s="419" t="s">
        <v>350</v>
      </c>
      <c r="U63" s="419" t="s">
        <v>350</v>
      </c>
      <c r="V63" s="419" t="s">
        <v>351</v>
      </c>
      <c r="W63" s="419" t="s">
        <v>388</v>
      </c>
      <c r="X63" s="419" t="s">
        <v>350</v>
      </c>
      <c r="Y63" s="422">
        <v>89840.890000000014</v>
      </c>
    </row>
    <row r="64" spans="2:25" x14ac:dyDescent="0.25">
      <c r="B64" s="419" t="s">
        <v>486</v>
      </c>
      <c r="C64" s="419" t="s">
        <v>625</v>
      </c>
      <c r="D64" s="419" t="s">
        <v>626</v>
      </c>
      <c r="E64" s="419" t="s">
        <v>627</v>
      </c>
      <c r="F64" s="419" t="s">
        <v>453</v>
      </c>
      <c r="G64" s="419" t="s">
        <v>350</v>
      </c>
      <c r="H64" s="419" t="s">
        <v>350</v>
      </c>
      <c r="I64" s="419" t="s">
        <v>350</v>
      </c>
      <c r="J64" s="419" t="s">
        <v>350</v>
      </c>
      <c r="K64" s="419" t="s">
        <v>350</v>
      </c>
      <c r="L64" s="419" t="s">
        <v>350</v>
      </c>
      <c r="M64" s="419" t="s">
        <v>351</v>
      </c>
      <c r="N64" s="419" t="s">
        <v>388</v>
      </c>
      <c r="O64" s="419" t="s">
        <v>350</v>
      </c>
      <c r="P64" s="419" t="s">
        <v>350</v>
      </c>
      <c r="Q64" s="419" t="s">
        <v>350</v>
      </c>
      <c r="R64" s="419" t="s">
        <v>350</v>
      </c>
      <c r="S64" s="419" t="s">
        <v>350</v>
      </c>
      <c r="T64" s="419" t="s">
        <v>350</v>
      </c>
      <c r="U64" s="419" t="s">
        <v>350</v>
      </c>
      <c r="V64" s="419" t="s">
        <v>351</v>
      </c>
      <c r="W64" s="419" t="s">
        <v>388</v>
      </c>
      <c r="X64" s="419" t="s">
        <v>350</v>
      </c>
      <c r="Y64" s="422">
        <v>49028.959999999992</v>
      </c>
    </row>
    <row r="65" spans="2:25" x14ac:dyDescent="0.25">
      <c r="B65" s="419" t="s">
        <v>486</v>
      </c>
      <c r="C65" s="419" t="s">
        <v>628</v>
      </c>
      <c r="D65" s="419" t="s">
        <v>629</v>
      </c>
      <c r="E65" s="419" t="s">
        <v>630</v>
      </c>
      <c r="F65" s="419" t="s">
        <v>453</v>
      </c>
      <c r="G65" s="419" t="s">
        <v>350</v>
      </c>
      <c r="H65" s="419" t="s">
        <v>350</v>
      </c>
      <c r="I65" s="419" t="s">
        <v>350</v>
      </c>
      <c r="J65" s="419" t="s">
        <v>350</v>
      </c>
      <c r="K65" s="419" t="s">
        <v>350</v>
      </c>
      <c r="L65" s="419" t="s">
        <v>350</v>
      </c>
      <c r="M65" s="419" t="s">
        <v>351</v>
      </c>
      <c r="N65" s="419" t="s">
        <v>388</v>
      </c>
      <c r="O65" s="419" t="s">
        <v>350</v>
      </c>
      <c r="P65" s="419" t="s">
        <v>350</v>
      </c>
      <c r="Q65" s="419" t="s">
        <v>350</v>
      </c>
      <c r="R65" s="419" t="s">
        <v>350</v>
      </c>
      <c r="S65" s="419" t="s">
        <v>350</v>
      </c>
      <c r="T65" s="419" t="s">
        <v>350</v>
      </c>
      <c r="U65" s="419" t="s">
        <v>350</v>
      </c>
      <c r="V65" s="419" t="s">
        <v>351</v>
      </c>
      <c r="W65" s="419" t="s">
        <v>388</v>
      </c>
      <c r="X65" s="419" t="s">
        <v>350</v>
      </c>
      <c r="Y65" s="422">
        <v>79671.91</v>
      </c>
    </row>
    <row r="66" spans="2:25" x14ac:dyDescent="0.25">
      <c r="B66" s="419" t="s">
        <v>486</v>
      </c>
      <c r="C66" s="419" t="s">
        <v>631</v>
      </c>
      <c r="D66" s="419" t="s">
        <v>632</v>
      </c>
      <c r="E66" s="419" t="s">
        <v>633</v>
      </c>
      <c r="F66" s="419" t="s">
        <v>453</v>
      </c>
      <c r="G66" s="419" t="s">
        <v>350</v>
      </c>
      <c r="H66" s="419" t="s">
        <v>350</v>
      </c>
      <c r="I66" s="419" t="s">
        <v>350</v>
      </c>
      <c r="J66" s="419" t="s">
        <v>350</v>
      </c>
      <c r="K66" s="419" t="s">
        <v>350</v>
      </c>
      <c r="L66" s="419" t="s">
        <v>350</v>
      </c>
      <c r="M66" s="419" t="s">
        <v>351</v>
      </c>
      <c r="N66" s="419" t="s">
        <v>388</v>
      </c>
      <c r="O66" s="419" t="s">
        <v>350</v>
      </c>
      <c r="P66" s="419" t="s">
        <v>350</v>
      </c>
      <c r="Q66" s="419" t="s">
        <v>350</v>
      </c>
      <c r="R66" s="419" t="s">
        <v>350</v>
      </c>
      <c r="S66" s="419" t="s">
        <v>350</v>
      </c>
      <c r="T66" s="419" t="s">
        <v>350</v>
      </c>
      <c r="U66" s="419" t="s">
        <v>350</v>
      </c>
      <c r="V66" s="419" t="s">
        <v>351</v>
      </c>
      <c r="W66" s="419" t="s">
        <v>388</v>
      </c>
      <c r="X66" s="419" t="s">
        <v>350</v>
      </c>
      <c r="Y66" s="422">
        <v>55559.31</v>
      </c>
    </row>
    <row r="67" spans="2:25" x14ac:dyDescent="0.25">
      <c r="B67" s="419" t="s">
        <v>486</v>
      </c>
      <c r="C67" s="419" t="s">
        <v>634</v>
      </c>
      <c r="D67" s="419" t="s">
        <v>635</v>
      </c>
      <c r="E67" s="419" t="s">
        <v>636</v>
      </c>
      <c r="F67" s="419" t="s">
        <v>453</v>
      </c>
      <c r="G67" s="419" t="s">
        <v>350</v>
      </c>
      <c r="H67" s="419" t="s">
        <v>350</v>
      </c>
      <c r="I67" s="419" t="s">
        <v>350</v>
      </c>
      <c r="J67" s="419" t="s">
        <v>350</v>
      </c>
      <c r="K67" s="419" t="s">
        <v>350</v>
      </c>
      <c r="L67" s="419" t="s">
        <v>350</v>
      </c>
      <c r="M67" s="419" t="s">
        <v>351</v>
      </c>
      <c r="N67" s="419" t="s">
        <v>388</v>
      </c>
      <c r="O67" s="419" t="s">
        <v>350</v>
      </c>
      <c r="P67" s="419" t="s">
        <v>350</v>
      </c>
      <c r="Q67" s="419" t="s">
        <v>350</v>
      </c>
      <c r="R67" s="419" t="s">
        <v>350</v>
      </c>
      <c r="S67" s="419" t="s">
        <v>350</v>
      </c>
      <c r="T67" s="419" t="s">
        <v>350</v>
      </c>
      <c r="U67" s="419" t="s">
        <v>350</v>
      </c>
      <c r="V67" s="419" t="s">
        <v>351</v>
      </c>
      <c r="W67" s="419" t="s">
        <v>388</v>
      </c>
      <c r="X67" s="419" t="s">
        <v>350</v>
      </c>
      <c r="Y67" s="422">
        <v>64129.19</v>
      </c>
    </row>
    <row r="68" spans="2:25" x14ac:dyDescent="0.25">
      <c r="B68" s="419" t="s">
        <v>486</v>
      </c>
      <c r="C68" s="419" t="s">
        <v>637</v>
      </c>
      <c r="D68" s="419" t="s">
        <v>638</v>
      </c>
      <c r="E68" s="419" t="s">
        <v>639</v>
      </c>
      <c r="F68" s="419" t="s">
        <v>453</v>
      </c>
      <c r="G68" s="419" t="s">
        <v>350</v>
      </c>
      <c r="H68" s="419" t="s">
        <v>350</v>
      </c>
      <c r="I68" s="419" t="s">
        <v>350</v>
      </c>
      <c r="J68" s="419" t="s">
        <v>350</v>
      </c>
      <c r="K68" s="419" t="s">
        <v>350</v>
      </c>
      <c r="L68" s="419" t="s">
        <v>350</v>
      </c>
      <c r="M68" s="419" t="s">
        <v>351</v>
      </c>
      <c r="N68" s="419" t="s">
        <v>388</v>
      </c>
      <c r="O68" s="419" t="s">
        <v>350</v>
      </c>
      <c r="P68" s="419" t="s">
        <v>350</v>
      </c>
      <c r="Q68" s="419" t="s">
        <v>350</v>
      </c>
      <c r="R68" s="419" t="s">
        <v>350</v>
      </c>
      <c r="S68" s="419" t="s">
        <v>350</v>
      </c>
      <c r="T68" s="419" t="s">
        <v>350</v>
      </c>
      <c r="U68" s="419" t="s">
        <v>350</v>
      </c>
      <c r="V68" s="419" t="s">
        <v>351</v>
      </c>
      <c r="W68" s="419" t="s">
        <v>388</v>
      </c>
      <c r="X68" s="419" t="s">
        <v>350</v>
      </c>
      <c r="Y68" s="422">
        <v>57784.240000000005</v>
      </c>
    </row>
    <row r="69" spans="2:25" x14ac:dyDescent="0.25">
      <c r="B69" s="419" t="s">
        <v>486</v>
      </c>
      <c r="C69" s="419" t="s">
        <v>640</v>
      </c>
      <c r="D69" s="419" t="s">
        <v>641</v>
      </c>
      <c r="E69" s="419" t="s">
        <v>642</v>
      </c>
      <c r="F69" s="419" t="s">
        <v>453</v>
      </c>
      <c r="G69" s="419" t="s">
        <v>350</v>
      </c>
      <c r="H69" s="419" t="s">
        <v>350</v>
      </c>
      <c r="I69" s="419" t="s">
        <v>350</v>
      </c>
      <c r="J69" s="419" t="s">
        <v>350</v>
      </c>
      <c r="K69" s="419" t="s">
        <v>350</v>
      </c>
      <c r="L69" s="419" t="s">
        <v>350</v>
      </c>
      <c r="M69" s="419" t="s">
        <v>351</v>
      </c>
      <c r="N69" s="419" t="s">
        <v>388</v>
      </c>
      <c r="O69" s="419" t="s">
        <v>350</v>
      </c>
      <c r="P69" s="419" t="s">
        <v>350</v>
      </c>
      <c r="Q69" s="419" t="s">
        <v>350</v>
      </c>
      <c r="R69" s="419" t="s">
        <v>350</v>
      </c>
      <c r="S69" s="419" t="s">
        <v>350</v>
      </c>
      <c r="T69" s="419" t="s">
        <v>350</v>
      </c>
      <c r="U69" s="419" t="s">
        <v>350</v>
      </c>
      <c r="V69" s="419" t="s">
        <v>351</v>
      </c>
      <c r="W69" s="419" t="s">
        <v>388</v>
      </c>
      <c r="X69" s="419" t="s">
        <v>350</v>
      </c>
      <c r="Y69" s="422">
        <v>12070.220000000001</v>
      </c>
    </row>
    <row r="70" spans="2:25" x14ac:dyDescent="0.25">
      <c r="B70" s="419" t="s">
        <v>486</v>
      </c>
      <c r="C70" s="419" t="s">
        <v>643</v>
      </c>
      <c r="D70" s="419" t="s">
        <v>644</v>
      </c>
      <c r="E70" s="419" t="s">
        <v>645</v>
      </c>
      <c r="F70" s="419" t="s">
        <v>453</v>
      </c>
      <c r="G70" s="419" t="s">
        <v>350</v>
      </c>
      <c r="H70" s="419" t="s">
        <v>350</v>
      </c>
      <c r="I70" s="419" t="s">
        <v>350</v>
      </c>
      <c r="J70" s="419" t="s">
        <v>350</v>
      </c>
      <c r="K70" s="419" t="s">
        <v>350</v>
      </c>
      <c r="L70" s="419" t="s">
        <v>350</v>
      </c>
      <c r="M70" s="419" t="s">
        <v>351</v>
      </c>
      <c r="N70" s="419" t="s">
        <v>388</v>
      </c>
      <c r="O70" s="419" t="s">
        <v>350</v>
      </c>
      <c r="P70" s="419" t="s">
        <v>350</v>
      </c>
      <c r="Q70" s="419" t="s">
        <v>350</v>
      </c>
      <c r="R70" s="419" t="s">
        <v>350</v>
      </c>
      <c r="S70" s="419" t="s">
        <v>350</v>
      </c>
      <c r="T70" s="419" t="s">
        <v>350</v>
      </c>
      <c r="U70" s="419" t="s">
        <v>350</v>
      </c>
      <c r="V70" s="419" t="s">
        <v>351</v>
      </c>
      <c r="W70" s="419" t="s">
        <v>388</v>
      </c>
      <c r="X70" s="419" t="s">
        <v>350</v>
      </c>
      <c r="Y70" s="422">
        <v>77527.51999999999</v>
      </c>
    </row>
    <row r="71" spans="2:25" x14ac:dyDescent="0.25">
      <c r="B71" s="419" t="s">
        <v>486</v>
      </c>
      <c r="C71" s="419" t="s">
        <v>646</v>
      </c>
      <c r="D71" s="419" t="s">
        <v>647</v>
      </c>
      <c r="E71" s="419" t="s">
        <v>648</v>
      </c>
      <c r="F71" s="419" t="s">
        <v>453</v>
      </c>
      <c r="G71" s="419" t="s">
        <v>350</v>
      </c>
      <c r="H71" s="419" t="s">
        <v>350</v>
      </c>
      <c r="I71" s="419" t="s">
        <v>350</v>
      </c>
      <c r="J71" s="419" t="s">
        <v>350</v>
      </c>
      <c r="K71" s="419" t="s">
        <v>350</v>
      </c>
      <c r="L71" s="419" t="s">
        <v>350</v>
      </c>
      <c r="M71" s="419" t="s">
        <v>351</v>
      </c>
      <c r="N71" s="419" t="s">
        <v>388</v>
      </c>
      <c r="O71" s="419" t="s">
        <v>350</v>
      </c>
      <c r="P71" s="419" t="s">
        <v>350</v>
      </c>
      <c r="Q71" s="419" t="s">
        <v>350</v>
      </c>
      <c r="R71" s="419" t="s">
        <v>350</v>
      </c>
      <c r="S71" s="419" t="s">
        <v>350</v>
      </c>
      <c r="T71" s="419" t="s">
        <v>350</v>
      </c>
      <c r="U71" s="419" t="s">
        <v>350</v>
      </c>
      <c r="V71" s="419" t="s">
        <v>351</v>
      </c>
      <c r="W71" s="419" t="s">
        <v>388</v>
      </c>
      <c r="X71" s="419" t="s">
        <v>350</v>
      </c>
      <c r="Y71" s="422">
        <v>35035.58</v>
      </c>
    </row>
    <row r="72" spans="2:25" x14ac:dyDescent="0.25">
      <c r="B72" s="419" t="s">
        <v>486</v>
      </c>
      <c r="C72" s="419" t="s">
        <v>649</v>
      </c>
      <c r="D72" s="419" t="s">
        <v>650</v>
      </c>
      <c r="E72" s="419" t="s">
        <v>651</v>
      </c>
      <c r="F72" s="419" t="s">
        <v>453</v>
      </c>
      <c r="G72" s="419" t="s">
        <v>350</v>
      </c>
      <c r="H72" s="419" t="s">
        <v>350</v>
      </c>
      <c r="I72" s="419" t="s">
        <v>350</v>
      </c>
      <c r="J72" s="419" t="s">
        <v>350</v>
      </c>
      <c r="K72" s="419" t="s">
        <v>350</v>
      </c>
      <c r="L72" s="419" t="s">
        <v>350</v>
      </c>
      <c r="M72" s="419" t="s">
        <v>351</v>
      </c>
      <c r="N72" s="419" t="s">
        <v>388</v>
      </c>
      <c r="O72" s="419" t="s">
        <v>350</v>
      </c>
      <c r="P72" s="419" t="s">
        <v>350</v>
      </c>
      <c r="Q72" s="419" t="s">
        <v>350</v>
      </c>
      <c r="R72" s="419" t="s">
        <v>350</v>
      </c>
      <c r="S72" s="419" t="s">
        <v>350</v>
      </c>
      <c r="T72" s="419" t="s">
        <v>350</v>
      </c>
      <c r="U72" s="419" t="s">
        <v>350</v>
      </c>
      <c r="V72" s="419" t="s">
        <v>351</v>
      </c>
      <c r="W72" s="419" t="s">
        <v>388</v>
      </c>
      <c r="X72" s="419" t="s">
        <v>350</v>
      </c>
      <c r="Y72" s="422">
        <v>55559.31</v>
      </c>
    </row>
    <row r="73" spans="2:25" x14ac:dyDescent="0.25">
      <c r="B73" s="419" t="s">
        <v>486</v>
      </c>
      <c r="C73" s="419" t="s">
        <v>652</v>
      </c>
      <c r="D73" s="419" t="s">
        <v>653</v>
      </c>
      <c r="E73" s="419" t="s">
        <v>654</v>
      </c>
      <c r="F73" s="419" t="s">
        <v>453</v>
      </c>
      <c r="G73" s="419" t="s">
        <v>350</v>
      </c>
      <c r="H73" s="419" t="s">
        <v>350</v>
      </c>
      <c r="I73" s="419" t="s">
        <v>350</v>
      </c>
      <c r="J73" s="419" t="s">
        <v>350</v>
      </c>
      <c r="K73" s="419" t="s">
        <v>350</v>
      </c>
      <c r="L73" s="419" t="s">
        <v>350</v>
      </c>
      <c r="M73" s="419" t="s">
        <v>351</v>
      </c>
      <c r="N73" s="419" t="s">
        <v>388</v>
      </c>
      <c r="O73" s="419" t="s">
        <v>350</v>
      </c>
      <c r="P73" s="419" t="s">
        <v>350</v>
      </c>
      <c r="Q73" s="419" t="s">
        <v>350</v>
      </c>
      <c r="R73" s="419" t="s">
        <v>350</v>
      </c>
      <c r="S73" s="419" t="s">
        <v>350</v>
      </c>
      <c r="T73" s="419" t="s">
        <v>350</v>
      </c>
      <c r="U73" s="419" t="s">
        <v>350</v>
      </c>
      <c r="V73" s="419" t="s">
        <v>351</v>
      </c>
      <c r="W73" s="419" t="s">
        <v>388</v>
      </c>
      <c r="X73" s="419" t="s">
        <v>350</v>
      </c>
      <c r="Y73" s="422">
        <v>58961.919999999998</v>
      </c>
    </row>
    <row r="74" spans="2:25" x14ac:dyDescent="0.25">
      <c r="B74" s="419" t="s">
        <v>486</v>
      </c>
      <c r="C74" s="419" t="s">
        <v>655</v>
      </c>
      <c r="D74" s="419" t="s">
        <v>656</v>
      </c>
      <c r="E74" s="419" t="s">
        <v>657</v>
      </c>
      <c r="F74" s="419" t="s">
        <v>453</v>
      </c>
      <c r="G74" s="419" t="s">
        <v>350</v>
      </c>
      <c r="H74" s="419" t="s">
        <v>350</v>
      </c>
      <c r="I74" s="419" t="s">
        <v>350</v>
      </c>
      <c r="J74" s="419" t="s">
        <v>350</v>
      </c>
      <c r="K74" s="419" t="s">
        <v>350</v>
      </c>
      <c r="L74" s="419" t="s">
        <v>350</v>
      </c>
      <c r="M74" s="419" t="s">
        <v>351</v>
      </c>
      <c r="N74" s="419" t="s">
        <v>388</v>
      </c>
      <c r="O74" s="419" t="s">
        <v>350</v>
      </c>
      <c r="P74" s="419" t="s">
        <v>350</v>
      </c>
      <c r="Q74" s="419" t="s">
        <v>350</v>
      </c>
      <c r="R74" s="419" t="s">
        <v>350</v>
      </c>
      <c r="S74" s="419" t="s">
        <v>350</v>
      </c>
      <c r="T74" s="419" t="s">
        <v>350</v>
      </c>
      <c r="U74" s="419" t="s">
        <v>350</v>
      </c>
      <c r="V74" s="419" t="s">
        <v>351</v>
      </c>
      <c r="W74" s="419" t="s">
        <v>388</v>
      </c>
      <c r="X74" s="419" t="s">
        <v>350</v>
      </c>
      <c r="Y74" s="422">
        <v>77144.510000000009</v>
      </c>
    </row>
    <row r="75" spans="2:25" x14ac:dyDescent="0.25">
      <c r="B75" s="419" t="s">
        <v>486</v>
      </c>
      <c r="C75" s="419" t="s">
        <v>658</v>
      </c>
      <c r="D75" s="419" t="s">
        <v>659</v>
      </c>
      <c r="E75" s="419" t="s">
        <v>660</v>
      </c>
      <c r="F75" s="419" t="s">
        <v>453</v>
      </c>
      <c r="G75" s="419" t="s">
        <v>350</v>
      </c>
      <c r="H75" s="419" t="s">
        <v>350</v>
      </c>
      <c r="I75" s="419" t="s">
        <v>350</v>
      </c>
      <c r="J75" s="419" t="s">
        <v>350</v>
      </c>
      <c r="K75" s="419" t="s">
        <v>350</v>
      </c>
      <c r="L75" s="419" t="s">
        <v>350</v>
      </c>
      <c r="M75" s="419" t="s">
        <v>351</v>
      </c>
      <c r="N75" s="419" t="s">
        <v>388</v>
      </c>
      <c r="O75" s="419" t="s">
        <v>350</v>
      </c>
      <c r="P75" s="419" t="s">
        <v>350</v>
      </c>
      <c r="Q75" s="419" t="s">
        <v>350</v>
      </c>
      <c r="R75" s="419" t="s">
        <v>350</v>
      </c>
      <c r="S75" s="419" t="s">
        <v>350</v>
      </c>
      <c r="T75" s="419" t="s">
        <v>350</v>
      </c>
      <c r="U75" s="419" t="s">
        <v>350</v>
      </c>
      <c r="V75" s="419" t="s">
        <v>351</v>
      </c>
      <c r="W75" s="419" t="s">
        <v>388</v>
      </c>
      <c r="X75" s="419" t="s">
        <v>350</v>
      </c>
      <c r="Y75" s="422">
        <v>77527.51999999999</v>
      </c>
    </row>
    <row r="76" spans="2:25" x14ac:dyDescent="0.25">
      <c r="B76" s="419" t="s">
        <v>486</v>
      </c>
      <c r="C76" s="419" t="s">
        <v>661</v>
      </c>
      <c r="D76" s="419" t="s">
        <v>662</v>
      </c>
      <c r="E76" s="419" t="s">
        <v>663</v>
      </c>
      <c r="F76" s="419" t="s">
        <v>453</v>
      </c>
      <c r="G76" s="419" t="s">
        <v>350</v>
      </c>
      <c r="H76" s="419" t="s">
        <v>350</v>
      </c>
      <c r="I76" s="419" t="s">
        <v>350</v>
      </c>
      <c r="J76" s="419" t="s">
        <v>350</v>
      </c>
      <c r="K76" s="419" t="s">
        <v>350</v>
      </c>
      <c r="L76" s="419" t="s">
        <v>350</v>
      </c>
      <c r="M76" s="419" t="s">
        <v>351</v>
      </c>
      <c r="N76" s="419" t="s">
        <v>388</v>
      </c>
      <c r="O76" s="419" t="s">
        <v>350</v>
      </c>
      <c r="P76" s="419" t="s">
        <v>350</v>
      </c>
      <c r="Q76" s="419" t="s">
        <v>350</v>
      </c>
      <c r="R76" s="419" t="s">
        <v>350</v>
      </c>
      <c r="S76" s="419" t="s">
        <v>350</v>
      </c>
      <c r="T76" s="419" t="s">
        <v>350</v>
      </c>
      <c r="U76" s="419" t="s">
        <v>350</v>
      </c>
      <c r="V76" s="419" t="s">
        <v>351</v>
      </c>
      <c r="W76" s="419" t="s">
        <v>388</v>
      </c>
      <c r="X76" s="419" t="s">
        <v>350</v>
      </c>
      <c r="Y76" s="422">
        <v>25361.57</v>
      </c>
    </row>
    <row r="77" spans="2:25" x14ac:dyDescent="0.25">
      <c r="B77" s="419" t="s">
        <v>486</v>
      </c>
      <c r="C77" s="419" t="s">
        <v>664</v>
      </c>
      <c r="D77" s="419" t="s">
        <v>665</v>
      </c>
      <c r="E77" s="419" t="s">
        <v>666</v>
      </c>
      <c r="F77" s="419" t="s">
        <v>453</v>
      </c>
      <c r="G77" s="419" t="s">
        <v>350</v>
      </c>
      <c r="H77" s="419" t="s">
        <v>350</v>
      </c>
      <c r="I77" s="419" t="s">
        <v>350</v>
      </c>
      <c r="J77" s="419" t="s">
        <v>350</v>
      </c>
      <c r="K77" s="419" t="s">
        <v>350</v>
      </c>
      <c r="L77" s="419" t="s">
        <v>350</v>
      </c>
      <c r="M77" s="419" t="s">
        <v>351</v>
      </c>
      <c r="N77" s="419" t="s">
        <v>388</v>
      </c>
      <c r="O77" s="419" t="s">
        <v>350</v>
      </c>
      <c r="P77" s="419" t="s">
        <v>350</v>
      </c>
      <c r="Q77" s="419" t="s">
        <v>350</v>
      </c>
      <c r="R77" s="419" t="s">
        <v>350</v>
      </c>
      <c r="S77" s="419" t="s">
        <v>350</v>
      </c>
      <c r="T77" s="419" t="s">
        <v>350</v>
      </c>
      <c r="U77" s="419" t="s">
        <v>350</v>
      </c>
      <c r="V77" s="419" t="s">
        <v>351</v>
      </c>
      <c r="W77" s="419" t="s">
        <v>388</v>
      </c>
      <c r="X77" s="419" t="s">
        <v>350</v>
      </c>
      <c r="Y77" s="422">
        <v>39480.29</v>
      </c>
    </row>
    <row r="78" spans="2:25" x14ac:dyDescent="0.25">
      <c r="B78" s="419" t="s">
        <v>486</v>
      </c>
      <c r="C78" s="419" t="s">
        <v>667</v>
      </c>
      <c r="D78" s="419" t="s">
        <v>668</v>
      </c>
      <c r="E78" s="419" t="s">
        <v>669</v>
      </c>
      <c r="F78" s="419" t="s">
        <v>453</v>
      </c>
      <c r="G78" s="419" t="s">
        <v>350</v>
      </c>
      <c r="H78" s="419" t="s">
        <v>350</v>
      </c>
      <c r="I78" s="419" t="s">
        <v>350</v>
      </c>
      <c r="J78" s="419" t="s">
        <v>350</v>
      </c>
      <c r="K78" s="419" t="s">
        <v>350</v>
      </c>
      <c r="L78" s="419" t="s">
        <v>350</v>
      </c>
      <c r="M78" s="419" t="s">
        <v>351</v>
      </c>
      <c r="N78" s="419" t="s">
        <v>388</v>
      </c>
      <c r="O78" s="419" t="s">
        <v>350</v>
      </c>
      <c r="P78" s="419" t="s">
        <v>350</v>
      </c>
      <c r="Q78" s="419" t="s">
        <v>350</v>
      </c>
      <c r="R78" s="419" t="s">
        <v>350</v>
      </c>
      <c r="S78" s="419" t="s">
        <v>350</v>
      </c>
      <c r="T78" s="419" t="s">
        <v>350</v>
      </c>
      <c r="U78" s="419" t="s">
        <v>350</v>
      </c>
      <c r="V78" s="419" t="s">
        <v>351</v>
      </c>
      <c r="W78" s="419" t="s">
        <v>388</v>
      </c>
      <c r="X78" s="419" t="s">
        <v>350</v>
      </c>
      <c r="Y78" s="422">
        <v>34348.949999999997</v>
      </c>
    </row>
    <row r="79" spans="2:25" x14ac:dyDescent="0.25">
      <c r="B79" s="419" t="s">
        <v>486</v>
      </c>
      <c r="C79" s="419" t="s">
        <v>670</v>
      </c>
      <c r="D79" s="419" t="s">
        <v>671</v>
      </c>
      <c r="E79" s="419" t="s">
        <v>672</v>
      </c>
      <c r="F79" s="419" t="s">
        <v>453</v>
      </c>
      <c r="G79" s="419" t="s">
        <v>350</v>
      </c>
      <c r="H79" s="419" t="s">
        <v>350</v>
      </c>
      <c r="I79" s="419" t="s">
        <v>350</v>
      </c>
      <c r="J79" s="419" t="s">
        <v>350</v>
      </c>
      <c r="K79" s="419" t="s">
        <v>350</v>
      </c>
      <c r="L79" s="419" t="s">
        <v>350</v>
      </c>
      <c r="M79" s="419" t="s">
        <v>351</v>
      </c>
      <c r="N79" s="419" t="s">
        <v>388</v>
      </c>
      <c r="O79" s="419" t="s">
        <v>350</v>
      </c>
      <c r="P79" s="419" t="s">
        <v>350</v>
      </c>
      <c r="Q79" s="419" t="s">
        <v>350</v>
      </c>
      <c r="R79" s="419" t="s">
        <v>350</v>
      </c>
      <c r="S79" s="419" t="s">
        <v>350</v>
      </c>
      <c r="T79" s="419" t="s">
        <v>350</v>
      </c>
      <c r="U79" s="419" t="s">
        <v>350</v>
      </c>
      <c r="V79" s="419" t="s">
        <v>351</v>
      </c>
      <c r="W79" s="419" t="s">
        <v>388</v>
      </c>
      <c r="X79" s="419" t="s">
        <v>350</v>
      </c>
      <c r="Y79" s="422">
        <v>34348.949999999997</v>
      </c>
    </row>
    <row r="80" spans="2:25" x14ac:dyDescent="0.25">
      <c r="B80" s="419" t="s">
        <v>486</v>
      </c>
      <c r="C80" s="419" t="s">
        <v>673</v>
      </c>
      <c r="D80" s="419" t="s">
        <v>674</v>
      </c>
      <c r="E80" s="419" t="s">
        <v>675</v>
      </c>
      <c r="F80" s="419" t="s">
        <v>453</v>
      </c>
      <c r="G80" s="419" t="s">
        <v>350</v>
      </c>
      <c r="H80" s="419" t="s">
        <v>350</v>
      </c>
      <c r="I80" s="419" t="s">
        <v>350</v>
      </c>
      <c r="J80" s="419" t="s">
        <v>350</v>
      </c>
      <c r="K80" s="419" t="s">
        <v>350</v>
      </c>
      <c r="L80" s="419" t="s">
        <v>350</v>
      </c>
      <c r="M80" s="419" t="s">
        <v>351</v>
      </c>
      <c r="N80" s="419" t="s">
        <v>388</v>
      </c>
      <c r="O80" s="419" t="s">
        <v>350</v>
      </c>
      <c r="P80" s="419" t="s">
        <v>350</v>
      </c>
      <c r="Q80" s="419" t="s">
        <v>350</v>
      </c>
      <c r="R80" s="419" t="s">
        <v>350</v>
      </c>
      <c r="S80" s="419" t="s">
        <v>350</v>
      </c>
      <c r="T80" s="419" t="s">
        <v>350</v>
      </c>
      <c r="U80" s="419" t="s">
        <v>350</v>
      </c>
      <c r="V80" s="419" t="s">
        <v>351</v>
      </c>
      <c r="W80" s="419" t="s">
        <v>388</v>
      </c>
      <c r="X80" s="419" t="s">
        <v>350</v>
      </c>
      <c r="Y80" s="422">
        <v>39790.729999999996</v>
      </c>
    </row>
    <row r="81" spans="2:25" x14ac:dyDescent="0.25">
      <c r="B81" s="419" t="s">
        <v>486</v>
      </c>
      <c r="C81" s="419" t="s">
        <v>676</v>
      </c>
      <c r="D81" s="419" t="s">
        <v>677</v>
      </c>
      <c r="E81" s="419" t="s">
        <v>678</v>
      </c>
      <c r="F81" s="419" t="s">
        <v>479</v>
      </c>
      <c r="G81" s="419" t="s">
        <v>350</v>
      </c>
      <c r="H81" s="419" t="s">
        <v>350</v>
      </c>
      <c r="I81" s="419" t="s">
        <v>350</v>
      </c>
      <c r="J81" s="419" t="s">
        <v>350</v>
      </c>
      <c r="K81" s="419" t="s">
        <v>350</v>
      </c>
      <c r="L81" s="419" t="s">
        <v>350</v>
      </c>
      <c r="M81" s="419" t="s">
        <v>351</v>
      </c>
      <c r="N81" s="419" t="s">
        <v>388</v>
      </c>
      <c r="O81" s="419" t="s">
        <v>350</v>
      </c>
      <c r="P81" s="419" t="s">
        <v>350</v>
      </c>
      <c r="Q81" s="419" t="s">
        <v>350</v>
      </c>
      <c r="R81" s="419" t="s">
        <v>350</v>
      </c>
      <c r="S81" s="419" t="s">
        <v>350</v>
      </c>
      <c r="T81" s="419" t="s">
        <v>350</v>
      </c>
      <c r="U81" s="419" t="s">
        <v>350</v>
      </c>
      <c r="V81" s="419" t="s">
        <v>351</v>
      </c>
      <c r="W81" s="419" t="s">
        <v>388</v>
      </c>
      <c r="X81" s="419" t="s">
        <v>350</v>
      </c>
      <c r="Y81" s="422">
        <v>39381.600000000006</v>
      </c>
    </row>
    <row r="82" spans="2:25" x14ac:dyDescent="0.25">
      <c r="B82" s="419" t="s">
        <v>486</v>
      </c>
      <c r="C82" s="419" t="s">
        <v>679</v>
      </c>
      <c r="D82" s="419" t="s">
        <v>680</v>
      </c>
      <c r="E82" s="419" t="s">
        <v>681</v>
      </c>
      <c r="F82" s="419" t="s">
        <v>479</v>
      </c>
      <c r="G82" s="419" t="s">
        <v>350</v>
      </c>
      <c r="H82" s="419" t="s">
        <v>350</v>
      </c>
      <c r="I82" s="419" t="s">
        <v>350</v>
      </c>
      <c r="J82" s="419" t="s">
        <v>350</v>
      </c>
      <c r="K82" s="419" t="s">
        <v>350</v>
      </c>
      <c r="L82" s="419" t="s">
        <v>350</v>
      </c>
      <c r="M82" s="419" t="s">
        <v>351</v>
      </c>
      <c r="N82" s="419" t="s">
        <v>388</v>
      </c>
      <c r="O82" s="419" t="s">
        <v>350</v>
      </c>
      <c r="P82" s="419" t="s">
        <v>350</v>
      </c>
      <c r="Q82" s="419" t="s">
        <v>350</v>
      </c>
      <c r="R82" s="419" t="s">
        <v>350</v>
      </c>
      <c r="S82" s="419" t="s">
        <v>350</v>
      </c>
      <c r="T82" s="419" t="s">
        <v>350</v>
      </c>
      <c r="U82" s="419" t="s">
        <v>350</v>
      </c>
      <c r="V82" s="419" t="s">
        <v>351</v>
      </c>
      <c r="W82" s="419" t="s">
        <v>388</v>
      </c>
      <c r="X82" s="419" t="s">
        <v>350</v>
      </c>
      <c r="Y82" s="422">
        <v>23828.77</v>
      </c>
    </row>
    <row r="83" spans="2:25" x14ac:dyDescent="0.25">
      <c r="B83" s="419" t="s">
        <v>486</v>
      </c>
      <c r="C83" s="419" t="s">
        <v>480</v>
      </c>
      <c r="D83" s="419" t="s">
        <v>481</v>
      </c>
      <c r="E83" s="419" t="s">
        <v>482</v>
      </c>
      <c r="F83" s="419" t="s">
        <v>479</v>
      </c>
      <c r="G83" s="419" t="s">
        <v>350</v>
      </c>
      <c r="H83" s="419" t="s">
        <v>350</v>
      </c>
      <c r="I83" s="419" t="s">
        <v>350</v>
      </c>
      <c r="J83" s="419" t="s">
        <v>350</v>
      </c>
      <c r="K83" s="419" t="s">
        <v>350</v>
      </c>
      <c r="L83" s="419" t="s">
        <v>350</v>
      </c>
      <c r="M83" s="419" t="s">
        <v>351</v>
      </c>
      <c r="N83" s="419" t="s">
        <v>388</v>
      </c>
      <c r="O83" s="419" t="s">
        <v>350</v>
      </c>
      <c r="P83" s="419" t="s">
        <v>350</v>
      </c>
      <c r="Q83" s="419" t="s">
        <v>350</v>
      </c>
      <c r="R83" s="419" t="s">
        <v>350</v>
      </c>
      <c r="S83" s="419" t="s">
        <v>350</v>
      </c>
      <c r="T83" s="419" t="s">
        <v>350</v>
      </c>
      <c r="U83" s="419" t="s">
        <v>350</v>
      </c>
      <c r="V83" s="419" t="s">
        <v>351</v>
      </c>
      <c r="W83" s="419" t="s">
        <v>388</v>
      </c>
      <c r="X83" s="419" t="s">
        <v>350</v>
      </c>
      <c r="Y83" s="422">
        <v>85371.02</v>
      </c>
    </row>
    <row r="84" spans="2:25" x14ac:dyDescent="0.25">
      <c r="B84" s="419" t="s">
        <v>486</v>
      </c>
      <c r="C84" s="419" t="s">
        <v>682</v>
      </c>
      <c r="D84" s="419" t="s">
        <v>683</v>
      </c>
      <c r="E84" s="419" t="s">
        <v>684</v>
      </c>
      <c r="F84" s="419" t="s">
        <v>479</v>
      </c>
      <c r="G84" s="419" t="s">
        <v>350</v>
      </c>
      <c r="H84" s="419" t="s">
        <v>350</v>
      </c>
      <c r="I84" s="419" t="s">
        <v>350</v>
      </c>
      <c r="J84" s="419" t="s">
        <v>350</v>
      </c>
      <c r="K84" s="419" t="s">
        <v>350</v>
      </c>
      <c r="L84" s="419" t="s">
        <v>350</v>
      </c>
      <c r="M84" s="419" t="s">
        <v>351</v>
      </c>
      <c r="N84" s="419" t="s">
        <v>388</v>
      </c>
      <c r="O84" s="419" t="s">
        <v>350</v>
      </c>
      <c r="P84" s="419" t="s">
        <v>350</v>
      </c>
      <c r="Q84" s="419" t="s">
        <v>350</v>
      </c>
      <c r="R84" s="419" t="s">
        <v>350</v>
      </c>
      <c r="S84" s="419" t="s">
        <v>350</v>
      </c>
      <c r="T84" s="419" t="s">
        <v>350</v>
      </c>
      <c r="U84" s="419" t="s">
        <v>350</v>
      </c>
      <c r="V84" s="419" t="s">
        <v>351</v>
      </c>
      <c r="W84" s="419" t="s">
        <v>388</v>
      </c>
      <c r="X84" s="419" t="s">
        <v>350</v>
      </c>
      <c r="Y84" s="422">
        <v>101281.22</v>
      </c>
    </row>
    <row r="85" spans="2:25" x14ac:dyDescent="0.25">
      <c r="B85" s="419" t="s">
        <v>486</v>
      </c>
      <c r="C85" s="419" t="s">
        <v>685</v>
      </c>
      <c r="D85" s="419" t="s">
        <v>686</v>
      </c>
      <c r="E85" s="419" t="s">
        <v>687</v>
      </c>
      <c r="F85" s="419" t="s">
        <v>479</v>
      </c>
      <c r="G85" s="419" t="s">
        <v>350</v>
      </c>
      <c r="H85" s="419" t="s">
        <v>350</v>
      </c>
      <c r="I85" s="419" t="s">
        <v>350</v>
      </c>
      <c r="J85" s="419" t="s">
        <v>350</v>
      </c>
      <c r="K85" s="419" t="s">
        <v>350</v>
      </c>
      <c r="L85" s="419" t="s">
        <v>350</v>
      </c>
      <c r="M85" s="419" t="s">
        <v>351</v>
      </c>
      <c r="N85" s="419" t="s">
        <v>388</v>
      </c>
      <c r="O85" s="419" t="s">
        <v>350</v>
      </c>
      <c r="P85" s="419" t="s">
        <v>350</v>
      </c>
      <c r="Q85" s="419" t="s">
        <v>350</v>
      </c>
      <c r="R85" s="419" t="s">
        <v>350</v>
      </c>
      <c r="S85" s="419" t="s">
        <v>350</v>
      </c>
      <c r="T85" s="419" t="s">
        <v>350</v>
      </c>
      <c r="U85" s="419" t="s">
        <v>350</v>
      </c>
      <c r="V85" s="419" t="s">
        <v>351</v>
      </c>
      <c r="W85" s="419" t="s">
        <v>388</v>
      </c>
      <c r="X85" s="419" t="s">
        <v>350</v>
      </c>
      <c r="Y85" s="422">
        <v>111294.48000000001</v>
      </c>
    </row>
    <row r="86" spans="2:25" x14ac:dyDescent="0.25">
      <c r="B86" s="419" t="s">
        <v>486</v>
      </c>
      <c r="C86" s="419" t="s">
        <v>688</v>
      </c>
      <c r="D86" s="419" t="s">
        <v>689</v>
      </c>
      <c r="E86" s="419" t="s">
        <v>690</v>
      </c>
      <c r="F86" s="419" t="s">
        <v>479</v>
      </c>
      <c r="G86" s="419" t="s">
        <v>350</v>
      </c>
      <c r="H86" s="419" t="s">
        <v>350</v>
      </c>
      <c r="I86" s="419" t="s">
        <v>350</v>
      </c>
      <c r="J86" s="419" t="s">
        <v>350</v>
      </c>
      <c r="K86" s="419" t="s">
        <v>350</v>
      </c>
      <c r="L86" s="419" t="s">
        <v>350</v>
      </c>
      <c r="M86" s="419" t="s">
        <v>351</v>
      </c>
      <c r="N86" s="419" t="s">
        <v>388</v>
      </c>
      <c r="O86" s="419" t="s">
        <v>350</v>
      </c>
      <c r="P86" s="419" t="s">
        <v>350</v>
      </c>
      <c r="Q86" s="419" t="s">
        <v>350</v>
      </c>
      <c r="R86" s="419" t="s">
        <v>350</v>
      </c>
      <c r="S86" s="419" t="s">
        <v>350</v>
      </c>
      <c r="T86" s="419" t="s">
        <v>350</v>
      </c>
      <c r="U86" s="419" t="s">
        <v>350</v>
      </c>
      <c r="V86" s="419" t="s">
        <v>351</v>
      </c>
      <c r="W86" s="419" t="s">
        <v>388</v>
      </c>
      <c r="X86" s="419" t="s">
        <v>350</v>
      </c>
      <c r="Y86" s="422">
        <v>66068.290000000008</v>
      </c>
    </row>
    <row r="87" spans="2:25" x14ac:dyDescent="0.25">
      <c r="B87" s="419" t="s">
        <v>486</v>
      </c>
      <c r="C87" s="419" t="s">
        <v>691</v>
      </c>
      <c r="D87" s="419" t="s">
        <v>692</v>
      </c>
      <c r="E87" s="419" t="s">
        <v>693</v>
      </c>
      <c r="F87" s="419" t="s">
        <v>479</v>
      </c>
      <c r="G87" s="419" t="s">
        <v>350</v>
      </c>
      <c r="H87" s="419" t="s">
        <v>350</v>
      </c>
      <c r="I87" s="419" t="s">
        <v>350</v>
      </c>
      <c r="J87" s="419" t="s">
        <v>350</v>
      </c>
      <c r="K87" s="419" t="s">
        <v>350</v>
      </c>
      <c r="L87" s="419" t="s">
        <v>350</v>
      </c>
      <c r="M87" s="419" t="s">
        <v>351</v>
      </c>
      <c r="N87" s="419" t="s">
        <v>388</v>
      </c>
      <c r="O87" s="419" t="s">
        <v>350</v>
      </c>
      <c r="P87" s="419" t="s">
        <v>350</v>
      </c>
      <c r="Q87" s="419" t="s">
        <v>350</v>
      </c>
      <c r="R87" s="419" t="s">
        <v>350</v>
      </c>
      <c r="S87" s="419" t="s">
        <v>350</v>
      </c>
      <c r="T87" s="419" t="s">
        <v>350</v>
      </c>
      <c r="U87" s="419" t="s">
        <v>350</v>
      </c>
      <c r="V87" s="419" t="s">
        <v>351</v>
      </c>
      <c r="W87" s="419" t="s">
        <v>388</v>
      </c>
      <c r="X87" s="419" t="s">
        <v>350</v>
      </c>
      <c r="Y87" s="422">
        <v>80461.350000000006</v>
      </c>
    </row>
    <row r="88" spans="2:25" x14ac:dyDescent="0.25">
      <c r="B88" s="419" t="s">
        <v>486</v>
      </c>
      <c r="C88" s="419" t="s">
        <v>694</v>
      </c>
      <c r="D88" s="419" t="s">
        <v>695</v>
      </c>
      <c r="E88" s="419" t="s">
        <v>696</v>
      </c>
      <c r="F88" s="419" t="s">
        <v>479</v>
      </c>
      <c r="G88" s="419" t="s">
        <v>350</v>
      </c>
      <c r="H88" s="419" t="s">
        <v>350</v>
      </c>
      <c r="I88" s="419" t="s">
        <v>350</v>
      </c>
      <c r="J88" s="419" t="s">
        <v>350</v>
      </c>
      <c r="K88" s="419" t="s">
        <v>350</v>
      </c>
      <c r="L88" s="419" t="s">
        <v>350</v>
      </c>
      <c r="M88" s="419" t="s">
        <v>351</v>
      </c>
      <c r="N88" s="419" t="s">
        <v>388</v>
      </c>
      <c r="O88" s="419" t="s">
        <v>350</v>
      </c>
      <c r="P88" s="419" t="s">
        <v>350</v>
      </c>
      <c r="Q88" s="419" t="s">
        <v>350</v>
      </c>
      <c r="R88" s="419" t="s">
        <v>350</v>
      </c>
      <c r="S88" s="419" t="s">
        <v>350</v>
      </c>
      <c r="T88" s="419" t="s">
        <v>350</v>
      </c>
      <c r="U88" s="419" t="s">
        <v>350</v>
      </c>
      <c r="V88" s="419" t="s">
        <v>351</v>
      </c>
      <c r="W88" s="419" t="s">
        <v>388</v>
      </c>
      <c r="X88" s="419" t="s">
        <v>350</v>
      </c>
      <c r="Y88" s="422">
        <v>89606.49</v>
      </c>
    </row>
    <row r="89" spans="2:25" x14ac:dyDescent="0.25">
      <c r="B89" s="419" t="s">
        <v>486</v>
      </c>
      <c r="C89" s="419" t="s">
        <v>697</v>
      </c>
      <c r="D89" s="419" t="s">
        <v>698</v>
      </c>
      <c r="E89" s="419" t="s">
        <v>699</v>
      </c>
      <c r="F89" s="419" t="s">
        <v>479</v>
      </c>
      <c r="G89" s="419" t="s">
        <v>350</v>
      </c>
      <c r="H89" s="419" t="s">
        <v>350</v>
      </c>
      <c r="I89" s="419" t="s">
        <v>350</v>
      </c>
      <c r="J89" s="419" t="s">
        <v>350</v>
      </c>
      <c r="K89" s="419" t="s">
        <v>350</v>
      </c>
      <c r="L89" s="419" t="s">
        <v>350</v>
      </c>
      <c r="M89" s="419" t="s">
        <v>351</v>
      </c>
      <c r="N89" s="419" t="s">
        <v>388</v>
      </c>
      <c r="O89" s="419" t="s">
        <v>350</v>
      </c>
      <c r="P89" s="419" t="s">
        <v>350</v>
      </c>
      <c r="Q89" s="419" t="s">
        <v>350</v>
      </c>
      <c r="R89" s="419" t="s">
        <v>350</v>
      </c>
      <c r="S89" s="419" t="s">
        <v>350</v>
      </c>
      <c r="T89" s="419" t="s">
        <v>350</v>
      </c>
      <c r="U89" s="419" t="s">
        <v>350</v>
      </c>
      <c r="V89" s="419" t="s">
        <v>351</v>
      </c>
      <c r="W89" s="419" t="s">
        <v>388</v>
      </c>
      <c r="X89" s="419" t="s">
        <v>350</v>
      </c>
      <c r="Y89" s="422">
        <v>58077.899999999994</v>
      </c>
    </row>
    <row r="90" spans="2:25" x14ac:dyDescent="0.25">
      <c r="B90" s="419" t="s">
        <v>486</v>
      </c>
      <c r="C90" s="419" t="s">
        <v>700</v>
      </c>
      <c r="D90" s="419" t="s">
        <v>701</v>
      </c>
      <c r="E90" s="419" t="s">
        <v>702</v>
      </c>
      <c r="F90" s="419" t="s">
        <v>479</v>
      </c>
      <c r="G90" s="419" t="s">
        <v>350</v>
      </c>
      <c r="H90" s="419" t="s">
        <v>350</v>
      </c>
      <c r="I90" s="419" t="s">
        <v>350</v>
      </c>
      <c r="J90" s="419" t="s">
        <v>350</v>
      </c>
      <c r="K90" s="419" t="s">
        <v>350</v>
      </c>
      <c r="L90" s="419" t="s">
        <v>350</v>
      </c>
      <c r="M90" s="419" t="s">
        <v>351</v>
      </c>
      <c r="N90" s="419" t="s">
        <v>388</v>
      </c>
      <c r="O90" s="419" t="s">
        <v>350</v>
      </c>
      <c r="P90" s="419" t="s">
        <v>350</v>
      </c>
      <c r="Q90" s="419" t="s">
        <v>350</v>
      </c>
      <c r="R90" s="419" t="s">
        <v>350</v>
      </c>
      <c r="S90" s="419" t="s">
        <v>350</v>
      </c>
      <c r="T90" s="419" t="s">
        <v>350</v>
      </c>
      <c r="U90" s="419" t="s">
        <v>350</v>
      </c>
      <c r="V90" s="419" t="s">
        <v>351</v>
      </c>
      <c r="W90" s="419" t="s">
        <v>388</v>
      </c>
      <c r="X90" s="419" t="s">
        <v>350</v>
      </c>
      <c r="Y90" s="422">
        <v>92343.3</v>
      </c>
    </row>
    <row r="91" spans="2:25" x14ac:dyDescent="0.25">
      <c r="B91" s="419" t="s">
        <v>486</v>
      </c>
      <c r="C91" s="419" t="s">
        <v>703</v>
      </c>
      <c r="D91" s="419" t="s">
        <v>704</v>
      </c>
      <c r="E91" s="419" t="s">
        <v>705</v>
      </c>
      <c r="F91" s="419" t="s">
        <v>479</v>
      </c>
      <c r="G91" s="419" t="s">
        <v>350</v>
      </c>
      <c r="H91" s="419" t="s">
        <v>350</v>
      </c>
      <c r="I91" s="419" t="s">
        <v>350</v>
      </c>
      <c r="J91" s="419" t="s">
        <v>350</v>
      </c>
      <c r="K91" s="419" t="s">
        <v>350</v>
      </c>
      <c r="L91" s="419" t="s">
        <v>350</v>
      </c>
      <c r="M91" s="419" t="s">
        <v>351</v>
      </c>
      <c r="N91" s="419" t="s">
        <v>388</v>
      </c>
      <c r="O91" s="419" t="s">
        <v>350</v>
      </c>
      <c r="P91" s="419" t="s">
        <v>350</v>
      </c>
      <c r="Q91" s="419" t="s">
        <v>350</v>
      </c>
      <c r="R91" s="419" t="s">
        <v>350</v>
      </c>
      <c r="S91" s="419" t="s">
        <v>350</v>
      </c>
      <c r="T91" s="419" t="s">
        <v>350</v>
      </c>
      <c r="U91" s="419" t="s">
        <v>350</v>
      </c>
      <c r="V91" s="419" t="s">
        <v>351</v>
      </c>
      <c r="W91" s="419" t="s">
        <v>388</v>
      </c>
      <c r="X91" s="419" t="s">
        <v>350</v>
      </c>
      <c r="Y91" s="422">
        <v>129509.7</v>
      </c>
    </row>
    <row r="92" spans="2:25" x14ac:dyDescent="0.25">
      <c r="B92" s="419" t="s">
        <v>486</v>
      </c>
      <c r="C92" s="419" t="s">
        <v>706</v>
      </c>
      <c r="D92" s="419" t="s">
        <v>707</v>
      </c>
      <c r="E92" s="419" t="s">
        <v>708</v>
      </c>
      <c r="F92" s="419" t="s">
        <v>479</v>
      </c>
      <c r="G92" s="419" t="s">
        <v>350</v>
      </c>
      <c r="H92" s="419" t="s">
        <v>350</v>
      </c>
      <c r="I92" s="419" t="s">
        <v>350</v>
      </c>
      <c r="J92" s="419" t="s">
        <v>350</v>
      </c>
      <c r="K92" s="419" t="s">
        <v>350</v>
      </c>
      <c r="L92" s="419" t="s">
        <v>350</v>
      </c>
      <c r="M92" s="419" t="s">
        <v>351</v>
      </c>
      <c r="N92" s="419" t="s">
        <v>388</v>
      </c>
      <c r="O92" s="419" t="s">
        <v>350</v>
      </c>
      <c r="P92" s="419" t="s">
        <v>350</v>
      </c>
      <c r="Q92" s="419" t="s">
        <v>350</v>
      </c>
      <c r="R92" s="419" t="s">
        <v>350</v>
      </c>
      <c r="S92" s="419" t="s">
        <v>350</v>
      </c>
      <c r="T92" s="419" t="s">
        <v>350</v>
      </c>
      <c r="U92" s="419" t="s">
        <v>350</v>
      </c>
      <c r="V92" s="419" t="s">
        <v>351</v>
      </c>
      <c r="W92" s="419" t="s">
        <v>388</v>
      </c>
      <c r="X92" s="419" t="s">
        <v>350</v>
      </c>
      <c r="Y92" s="422">
        <v>84270.38</v>
      </c>
    </row>
    <row r="93" spans="2:25" x14ac:dyDescent="0.25">
      <c r="B93" s="419" t="s">
        <v>486</v>
      </c>
      <c r="C93" s="419" t="s">
        <v>709</v>
      </c>
      <c r="D93" s="419" t="s">
        <v>710</v>
      </c>
      <c r="E93" s="419" t="s">
        <v>711</v>
      </c>
      <c r="F93" s="419" t="s">
        <v>479</v>
      </c>
      <c r="G93" s="419" t="s">
        <v>350</v>
      </c>
      <c r="H93" s="419" t="s">
        <v>350</v>
      </c>
      <c r="I93" s="419" t="s">
        <v>350</v>
      </c>
      <c r="J93" s="419" t="s">
        <v>350</v>
      </c>
      <c r="K93" s="419" t="s">
        <v>350</v>
      </c>
      <c r="L93" s="419" t="s">
        <v>350</v>
      </c>
      <c r="M93" s="419" t="s">
        <v>351</v>
      </c>
      <c r="N93" s="419" t="s">
        <v>388</v>
      </c>
      <c r="O93" s="419" t="s">
        <v>350</v>
      </c>
      <c r="P93" s="419" t="s">
        <v>350</v>
      </c>
      <c r="Q93" s="419" t="s">
        <v>350</v>
      </c>
      <c r="R93" s="419" t="s">
        <v>350</v>
      </c>
      <c r="S93" s="419" t="s">
        <v>350</v>
      </c>
      <c r="T93" s="419" t="s">
        <v>350</v>
      </c>
      <c r="U93" s="419" t="s">
        <v>350</v>
      </c>
      <c r="V93" s="419" t="s">
        <v>351</v>
      </c>
      <c r="W93" s="419" t="s">
        <v>388</v>
      </c>
      <c r="X93" s="419" t="s">
        <v>350</v>
      </c>
      <c r="Y93" s="422">
        <v>84467.18</v>
      </c>
    </row>
    <row r="94" spans="2:25" x14ac:dyDescent="0.25">
      <c r="B94" s="419" t="s">
        <v>486</v>
      </c>
      <c r="C94" s="419" t="s">
        <v>712</v>
      </c>
      <c r="D94" s="419" t="s">
        <v>713</v>
      </c>
      <c r="E94" s="419" t="s">
        <v>714</v>
      </c>
      <c r="F94" s="419" t="s">
        <v>479</v>
      </c>
      <c r="G94" s="419" t="s">
        <v>350</v>
      </c>
      <c r="H94" s="419" t="s">
        <v>350</v>
      </c>
      <c r="I94" s="419" t="s">
        <v>350</v>
      </c>
      <c r="J94" s="419" t="s">
        <v>350</v>
      </c>
      <c r="K94" s="419" t="s">
        <v>350</v>
      </c>
      <c r="L94" s="419" t="s">
        <v>350</v>
      </c>
      <c r="M94" s="419" t="s">
        <v>351</v>
      </c>
      <c r="N94" s="419" t="s">
        <v>388</v>
      </c>
      <c r="O94" s="419" t="s">
        <v>350</v>
      </c>
      <c r="P94" s="419" t="s">
        <v>350</v>
      </c>
      <c r="Q94" s="419" t="s">
        <v>350</v>
      </c>
      <c r="R94" s="419" t="s">
        <v>350</v>
      </c>
      <c r="S94" s="419" t="s">
        <v>350</v>
      </c>
      <c r="T94" s="419" t="s">
        <v>350</v>
      </c>
      <c r="U94" s="419" t="s">
        <v>350</v>
      </c>
      <c r="V94" s="419" t="s">
        <v>351</v>
      </c>
      <c r="W94" s="419" t="s">
        <v>388</v>
      </c>
      <c r="X94" s="419" t="s">
        <v>350</v>
      </c>
      <c r="Y94" s="422">
        <v>60528.7</v>
      </c>
    </row>
    <row r="95" spans="2:25" x14ac:dyDescent="0.25">
      <c r="B95" s="419" t="s">
        <v>486</v>
      </c>
      <c r="C95" s="419" t="s">
        <v>715</v>
      </c>
      <c r="D95" s="419" t="s">
        <v>716</v>
      </c>
      <c r="E95" s="419" t="s">
        <v>717</v>
      </c>
      <c r="F95" s="419" t="s">
        <v>479</v>
      </c>
      <c r="G95" s="419" t="s">
        <v>350</v>
      </c>
      <c r="H95" s="419" t="s">
        <v>350</v>
      </c>
      <c r="I95" s="419" t="s">
        <v>350</v>
      </c>
      <c r="J95" s="419" t="s">
        <v>350</v>
      </c>
      <c r="K95" s="419" t="s">
        <v>350</v>
      </c>
      <c r="L95" s="419" t="s">
        <v>350</v>
      </c>
      <c r="M95" s="419" t="s">
        <v>351</v>
      </c>
      <c r="N95" s="419" t="s">
        <v>388</v>
      </c>
      <c r="O95" s="419" t="s">
        <v>350</v>
      </c>
      <c r="P95" s="419" t="s">
        <v>350</v>
      </c>
      <c r="Q95" s="419" t="s">
        <v>350</v>
      </c>
      <c r="R95" s="419" t="s">
        <v>350</v>
      </c>
      <c r="S95" s="419" t="s">
        <v>350</v>
      </c>
      <c r="T95" s="419" t="s">
        <v>350</v>
      </c>
      <c r="U95" s="419" t="s">
        <v>350</v>
      </c>
      <c r="V95" s="419" t="s">
        <v>351</v>
      </c>
      <c r="W95" s="419" t="s">
        <v>388</v>
      </c>
      <c r="X95" s="419" t="s">
        <v>350</v>
      </c>
      <c r="Y95" s="422">
        <v>58961.919999999998</v>
      </c>
    </row>
    <row r="96" spans="2:25" x14ac:dyDescent="0.25">
      <c r="B96" s="419" t="s">
        <v>486</v>
      </c>
      <c r="C96" s="419" t="s">
        <v>718</v>
      </c>
      <c r="D96" s="419" t="s">
        <v>719</v>
      </c>
      <c r="E96" s="419" t="s">
        <v>720</v>
      </c>
      <c r="F96" s="419" t="s">
        <v>479</v>
      </c>
      <c r="G96" s="419" t="s">
        <v>350</v>
      </c>
      <c r="H96" s="419" t="s">
        <v>350</v>
      </c>
      <c r="I96" s="419" t="s">
        <v>350</v>
      </c>
      <c r="J96" s="419" t="s">
        <v>350</v>
      </c>
      <c r="K96" s="419" t="s">
        <v>350</v>
      </c>
      <c r="L96" s="419" t="s">
        <v>350</v>
      </c>
      <c r="M96" s="419" t="s">
        <v>351</v>
      </c>
      <c r="N96" s="419" t="s">
        <v>388</v>
      </c>
      <c r="O96" s="419" t="s">
        <v>350</v>
      </c>
      <c r="P96" s="419" t="s">
        <v>350</v>
      </c>
      <c r="Q96" s="419" t="s">
        <v>350</v>
      </c>
      <c r="R96" s="419" t="s">
        <v>350</v>
      </c>
      <c r="S96" s="419" t="s">
        <v>350</v>
      </c>
      <c r="T96" s="419" t="s">
        <v>350</v>
      </c>
      <c r="U96" s="419" t="s">
        <v>350</v>
      </c>
      <c r="V96" s="419" t="s">
        <v>351</v>
      </c>
      <c r="W96" s="419" t="s">
        <v>388</v>
      </c>
      <c r="X96" s="419" t="s">
        <v>350</v>
      </c>
      <c r="Y96" s="422">
        <v>103619.7</v>
      </c>
    </row>
    <row r="97" spans="2:25" x14ac:dyDescent="0.25">
      <c r="B97" s="419" t="s">
        <v>486</v>
      </c>
      <c r="C97" s="419" t="s">
        <v>721</v>
      </c>
      <c r="D97" s="419" t="s">
        <v>722</v>
      </c>
      <c r="E97" s="419" t="s">
        <v>723</v>
      </c>
      <c r="F97" s="419" t="s">
        <v>479</v>
      </c>
      <c r="G97" s="419" t="s">
        <v>350</v>
      </c>
      <c r="H97" s="419" t="s">
        <v>350</v>
      </c>
      <c r="I97" s="419" t="s">
        <v>350</v>
      </c>
      <c r="J97" s="419" t="s">
        <v>350</v>
      </c>
      <c r="K97" s="419" t="s">
        <v>350</v>
      </c>
      <c r="L97" s="419" t="s">
        <v>350</v>
      </c>
      <c r="M97" s="419" t="s">
        <v>351</v>
      </c>
      <c r="N97" s="419" t="s">
        <v>388</v>
      </c>
      <c r="O97" s="419" t="s">
        <v>350</v>
      </c>
      <c r="P97" s="419" t="s">
        <v>350</v>
      </c>
      <c r="Q97" s="419" t="s">
        <v>350</v>
      </c>
      <c r="R97" s="419" t="s">
        <v>350</v>
      </c>
      <c r="S97" s="419" t="s">
        <v>350</v>
      </c>
      <c r="T97" s="419" t="s">
        <v>350</v>
      </c>
      <c r="U97" s="419" t="s">
        <v>350</v>
      </c>
      <c r="V97" s="419" t="s">
        <v>351</v>
      </c>
      <c r="W97" s="419" t="s">
        <v>388</v>
      </c>
      <c r="X97" s="419" t="s">
        <v>350</v>
      </c>
      <c r="Y97" s="422">
        <v>37962.9</v>
      </c>
    </row>
    <row r="98" spans="2:25" x14ac:dyDescent="0.25">
      <c r="B98" s="419" t="s">
        <v>486</v>
      </c>
      <c r="C98" s="419" t="s">
        <v>724</v>
      </c>
      <c r="D98" s="419" t="s">
        <v>725</v>
      </c>
      <c r="E98" s="419" t="s">
        <v>726</v>
      </c>
      <c r="F98" s="419" t="s">
        <v>479</v>
      </c>
      <c r="G98" s="419" t="s">
        <v>350</v>
      </c>
      <c r="H98" s="419" t="s">
        <v>350</v>
      </c>
      <c r="I98" s="419" t="s">
        <v>350</v>
      </c>
      <c r="J98" s="419" t="s">
        <v>350</v>
      </c>
      <c r="K98" s="419" t="s">
        <v>350</v>
      </c>
      <c r="L98" s="419" t="s">
        <v>350</v>
      </c>
      <c r="M98" s="419" t="s">
        <v>351</v>
      </c>
      <c r="N98" s="419" t="s">
        <v>388</v>
      </c>
      <c r="O98" s="419" t="s">
        <v>350</v>
      </c>
      <c r="P98" s="419" t="s">
        <v>350</v>
      </c>
      <c r="Q98" s="419" t="s">
        <v>350</v>
      </c>
      <c r="R98" s="419" t="s">
        <v>350</v>
      </c>
      <c r="S98" s="419" t="s">
        <v>350</v>
      </c>
      <c r="T98" s="419" t="s">
        <v>350</v>
      </c>
      <c r="U98" s="419" t="s">
        <v>350</v>
      </c>
      <c r="V98" s="419" t="s">
        <v>351</v>
      </c>
      <c r="W98" s="419" t="s">
        <v>388</v>
      </c>
      <c r="X98" s="419" t="s">
        <v>350</v>
      </c>
      <c r="Y98" s="422">
        <v>82879.66</v>
      </c>
    </row>
    <row r="99" spans="2:25" x14ac:dyDescent="0.25">
      <c r="B99" s="419" t="s">
        <v>486</v>
      </c>
      <c r="C99" s="419" t="s">
        <v>727</v>
      </c>
      <c r="D99" s="419" t="s">
        <v>728</v>
      </c>
      <c r="E99" s="419" t="s">
        <v>729</v>
      </c>
      <c r="F99" s="419" t="s">
        <v>479</v>
      </c>
      <c r="G99" s="419" t="s">
        <v>350</v>
      </c>
      <c r="H99" s="419" t="s">
        <v>350</v>
      </c>
      <c r="I99" s="419" t="s">
        <v>350</v>
      </c>
      <c r="J99" s="419" t="s">
        <v>350</v>
      </c>
      <c r="K99" s="419" t="s">
        <v>350</v>
      </c>
      <c r="L99" s="419" t="s">
        <v>350</v>
      </c>
      <c r="M99" s="419" t="s">
        <v>351</v>
      </c>
      <c r="N99" s="419" t="s">
        <v>388</v>
      </c>
      <c r="O99" s="419" t="s">
        <v>350</v>
      </c>
      <c r="P99" s="419" t="s">
        <v>350</v>
      </c>
      <c r="Q99" s="419" t="s">
        <v>350</v>
      </c>
      <c r="R99" s="419" t="s">
        <v>350</v>
      </c>
      <c r="S99" s="419" t="s">
        <v>350</v>
      </c>
      <c r="T99" s="419" t="s">
        <v>350</v>
      </c>
      <c r="U99" s="419" t="s">
        <v>350</v>
      </c>
      <c r="V99" s="419" t="s">
        <v>351</v>
      </c>
      <c r="W99" s="419" t="s">
        <v>388</v>
      </c>
      <c r="X99" s="419" t="s">
        <v>350</v>
      </c>
      <c r="Y99" s="422">
        <v>28202.6</v>
      </c>
    </row>
    <row r="100" spans="2:25" x14ac:dyDescent="0.25">
      <c r="B100" s="419" t="s">
        <v>486</v>
      </c>
      <c r="C100" s="419" t="s">
        <v>730</v>
      </c>
      <c r="D100" s="419" t="s">
        <v>731</v>
      </c>
      <c r="E100" s="419" t="s">
        <v>732</v>
      </c>
      <c r="F100" s="419" t="s">
        <v>479</v>
      </c>
      <c r="G100" s="419" t="s">
        <v>350</v>
      </c>
      <c r="H100" s="419" t="s">
        <v>350</v>
      </c>
      <c r="I100" s="419" t="s">
        <v>350</v>
      </c>
      <c r="J100" s="419" t="s">
        <v>350</v>
      </c>
      <c r="K100" s="419" t="s">
        <v>350</v>
      </c>
      <c r="L100" s="419" t="s">
        <v>350</v>
      </c>
      <c r="M100" s="419" t="s">
        <v>351</v>
      </c>
      <c r="N100" s="419" t="s">
        <v>388</v>
      </c>
      <c r="O100" s="419" t="s">
        <v>350</v>
      </c>
      <c r="P100" s="419" t="s">
        <v>350</v>
      </c>
      <c r="Q100" s="419" t="s">
        <v>350</v>
      </c>
      <c r="R100" s="419" t="s">
        <v>350</v>
      </c>
      <c r="S100" s="419" t="s">
        <v>350</v>
      </c>
      <c r="T100" s="419" t="s">
        <v>350</v>
      </c>
      <c r="U100" s="419" t="s">
        <v>350</v>
      </c>
      <c r="V100" s="419" t="s">
        <v>351</v>
      </c>
      <c r="W100" s="419" t="s">
        <v>388</v>
      </c>
      <c r="X100" s="419" t="s">
        <v>350</v>
      </c>
      <c r="Y100" s="422">
        <v>39480.29</v>
      </c>
    </row>
    <row r="101" spans="2:25" x14ac:dyDescent="0.25">
      <c r="B101" s="419" t="s">
        <v>486</v>
      </c>
      <c r="C101" s="419" t="s">
        <v>733</v>
      </c>
      <c r="D101" s="419" t="s">
        <v>734</v>
      </c>
      <c r="E101" s="419" t="s">
        <v>735</v>
      </c>
      <c r="F101" s="419" t="s">
        <v>479</v>
      </c>
      <c r="G101" s="419" t="s">
        <v>350</v>
      </c>
      <c r="H101" s="419" t="s">
        <v>350</v>
      </c>
      <c r="I101" s="419" t="s">
        <v>350</v>
      </c>
      <c r="J101" s="419" t="s">
        <v>350</v>
      </c>
      <c r="K101" s="419" t="s">
        <v>350</v>
      </c>
      <c r="L101" s="419" t="s">
        <v>350</v>
      </c>
      <c r="M101" s="419" t="s">
        <v>351</v>
      </c>
      <c r="N101" s="419" t="s">
        <v>388</v>
      </c>
      <c r="O101" s="419" t="s">
        <v>350</v>
      </c>
      <c r="P101" s="419" t="s">
        <v>350</v>
      </c>
      <c r="Q101" s="419" t="s">
        <v>350</v>
      </c>
      <c r="R101" s="419" t="s">
        <v>350</v>
      </c>
      <c r="S101" s="419" t="s">
        <v>350</v>
      </c>
      <c r="T101" s="419" t="s">
        <v>350</v>
      </c>
      <c r="U101" s="419" t="s">
        <v>350</v>
      </c>
      <c r="V101" s="419" t="s">
        <v>351</v>
      </c>
      <c r="W101" s="419" t="s">
        <v>388</v>
      </c>
      <c r="X101" s="419" t="s">
        <v>350</v>
      </c>
      <c r="Y101" s="422">
        <v>57147.14</v>
      </c>
    </row>
    <row r="102" spans="2:25" x14ac:dyDescent="0.25">
      <c r="B102" s="419" t="s">
        <v>486</v>
      </c>
      <c r="C102" s="419" t="s">
        <v>736</v>
      </c>
      <c r="D102" s="419" t="s">
        <v>737</v>
      </c>
      <c r="E102" s="419" t="s">
        <v>738</v>
      </c>
      <c r="F102" s="419" t="s">
        <v>479</v>
      </c>
      <c r="G102" s="419" t="s">
        <v>350</v>
      </c>
      <c r="H102" s="419" t="s">
        <v>350</v>
      </c>
      <c r="I102" s="419" t="s">
        <v>350</v>
      </c>
      <c r="J102" s="419" t="s">
        <v>350</v>
      </c>
      <c r="K102" s="419" t="s">
        <v>350</v>
      </c>
      <c r="L102" s="419" t="s">
        <v>350</v>
      </c>
      <c r="M102" s="419" t="s">
        <v>351</v>
      </c>
      <c r="N102" s="419" t="s">
        <v>388</v>
      </c>
      <c r="O102" s="419" t="s">
        <v>350</v>
      </c>
      <c r="P102" s="419" t="s">
        <v>350</v>
      </c>
      <c r="Q102" s="419" t="s">
        <v>350</v>
      </c>
      <c r="R102" s="419" t="s">
        <v>350</v>
      </c>
      <c r="S102" s="419" t="s">
        <v>350</v>
      </c>
      <c r="T102" s="419" t="s">
        <v>350</v>
      </c>
      <c r="U102" s="419" t="s">
        <v>350</v>
      </c>
      <c r="V102" s="419" t="s">
        <v>351</v>
      </c>
      <c r="W102" s="419" t="s">
        <v>388</v>
      </c>
      <c r="X102" s="419" t="s">
        <v>350</v>
      </c>
      <c r="Y102" s="422">
        <v>85755.520000000004</v>
      </c>
    </row>
    <row r="103" spans="2:25" x14ac:dyDescent="0.25">
      <c r="B103" s="419" t="s">
        <v>486</v>
      </c>
      <c r="C103" s="419" t="s">
        <v>739</v>
      </c>
      <c r="D103" s="419" t="s">
        <v>740</v>
      </c>
      <c r="E103" s="419" t="s">
        <v>741</v>
      </c>
      <c r="F103" s="419" t="s">
        <v>479</v>
      </c>
      <c r="G103" s="419" t="s">
        <v>350</v>
      </c>
      <c r="H103" s="419" t="s">
        <v>350</v>
      </c>
      <c r="I103" s="419" t="s">
        <v>350</v>
      </c>
      <c r="J103" s="419" t="s">
        <v>350</v>
      </c>
      <c r="K103" s="419" t="s">
        <v>350</v>
      </c>
      <c r="L103" s="419" t="s">
        <v>350</v>
      </c>
      <c r="M103" s="419" t="s">
        <v>351</v>
      </c>
      <c r="N103" s="419" t="s">
        <v>388</v>
      </c>
      <c r="O103" s="419" t="s">
        <v>350</v>
      </c>
      <c r="P103" s="419" t="s">
        <v>350</v>
      </c>
      <c r="Q103" s="419" t="s">
        <v>350</v>
      </c>
      <c r="R103" s="419" t="s">
        <v>350</v>
      </c>
      <c r="S103" s="419" t="s">
        <v>350</v>
      </c>
      <c r="T103" s="419" t="s">
        <v>350</v>
      </c>
      <c r="U103" s="419" t="s">
        <v>350</v>
      </c>
      <c r="V103" s="419" t="s">
        <v>351</v>
      </c>
      <c r="W103" s="419" t="s">
        <v>388</v>
      </c>
      <c r="X103" s="419" t="s">
        <v>350</v>
      </c>
      <c r="Y103" s="422">
        <v>103619.7</v>
      </c>
    </row>
    <row r="104" spans="2:25" x14ac:dyDescent="0.25">
      <c r="B104" s="419" t="s">
        <v>486</v>
      </c>
      <c r="C104" s="419" t="s">
        <v>742</v>
      </c>
      <c r="D104" s="419" t="s">
        <v>743</v>
      </c>
      <c r="E104" s="419" t="s">
        <v>744</v>
      </c>
      <c r="F104" s="419" t="s">
        <v>479</v>
      </c>
      <c r="G104" s="419" t="s">
        <v>350</v>
      </c>
      <c r="H104" s="419" t="s">
        <v>350</v>
      </c>
      <c r="I104" s="419" t="s">
        <v>350</v>
      </c>
      <c r="J104" s="419" t="s">
        <v>350</v>
      </c>
      <c r="K104" s="419" t="s">
        <v>350</v>
      </c>
      <c r="L104" s="419" t="s">
        <v>350</v>
      </c>
      <c r="M104" s="419" t="s">
        <v>351</v>
      </c>
      <c r="N104" s="419" t="s">
        <v>388</v>
      </c>
      <c r="O104" s="419" t="s">
        <v>350</v>
      </c>
      <c r="P104" s="419" t="s">
        <v>350</v>
      </c>
      <c r="Q104" s="419" t="s">
        <v>350</v>
      </c>
      <c r="R104" s="419" t="s">
        <v>350</v>
      </c>
      <c r="S104" s="419" t="s">
        <v>350</v>
      </c>
      <c r="T104" s="419" t="s">
        <v>350</v>
      </c>
      <c r="U104" s="419" t="s">
        <v>350</v>
      </c>
      <c r="V104" s="419" t="s">
        <v>351</v>
      </c>
      <c r="W104" s="419" t="s">
        <v>388</v>
      </c>
      <c r="X104" s="419" t="s">
        <v>350</v>
      </c>
      <c r="Y104" s="422">
        <v>87272.78</v>
      </c>
    </row>
    <row r="105" spans="2:25" x14ac:dyDescent="0.25">
      <c r="B105" s="419" t="s">
        <v>486</v>
      </c>
      <c r="C105" s="419" t="s">
        <v>745</v>
      </c>
      <c r="D105" s="419" t="s">
        <v>746</v>
      </c>
      <c r="E105" s="419" t="s">
        <v>747</v>
      </c>
      <c r="F105" s="419" t="s">
        <v>479</v>
      </c>
      <c r="G105" s="419" t="s">
        <v>350</v>
      </c>
      <c r="H105" s="419" t="s">
        <v>350</v>
      </c>
      <c r="I105" s="419" t="s">
        <v>350</v>
      </c>
      <c r="J105" s="419" t="s">
        <v>350</v>
      </c>
      <c r="K105" s="419" t="s">
        <v>350</v>
      </c>
      <c r="L105" s="419" t="s">
        <v>350</v>
      </c>
      <c r="M105" s="419" t="s">
        <v>351</v>
      </c>
      <c r="N105" s="419" t="s">
        <v>388</v>
      </c>
      <c r="O105" s="419" t="s">
        <v>350</v>
      </c>
      <c r="P105" s="419" t="s">
        <v>350</v>
      </c>
      <c r="Q105" s="419" t="s">
        <v>350</v>
      </c>
      <c r="R105" s="419" t="s">
        <v>350</v>
      </c>
      <c r="S105" s="419" t="s">
        <v>350</v>
      </c>
      <c r="T105" s="419" t="s">
        <v>350</v>
      </c>
      <c r="U105" s="419" t="s">
        <v>350</v>
      </c>
      <c r="V105" s="419" t="s">
        <v>351</v>
      </c>
      <c r="W105" s="419" t="s">
        <v>388</v>
      </c>
      <c r="X105" s="419" t="s">
        <v>350</v>
      </c>
      <c r="Y105" s="422">
        <v>93144.320000000007</v>
      </c>
    </row>
    <row r="106" spans="2:25" x14ac:dyDescent="0.25">
      <c r="B106" s="419" t="s">
        <v>486</v>
      </c>
      <c r="C106" s="419" t="s">
        <v>748</v>
      </c>
      <c r="D106" s="419" t="s">
        <v>749</v>
      </c>
      <c r="E106" s="419" t="s">
        <v>750</v>
      </c>
      <c r="F106" s="419" t="s">
        <v>453</v>
      </c>
      <c r="G106" s="419" t="s">
        <v>350</v>
      </c>
      <c r="H106" s="419" t="s">
        <v>350</v>
      </c>
      <c r="I106" s="419" t="s">
        <v>350</v>
      </c>
      <c r="J106" s="419" t="s">
        <v>350</v>
      </c>
      <c r="K106" s="419" t="s">
        <v>350</v>
      </c>
      <c r="L106" s="419" t="s">
        <v>350</v>
      </c>
      <c r="M106" s="419" t="s">
        <v>351</v>
      </c>
      <c r="N106" s="419" t="s">
        <v>388</v>
      </c>
      <c r="O106" s="419" t="s">
        <v>350</v>
      </c>
      <c r="P106" s="419" t="s">
        <v>350</v>
      </c>
      <c r="Q106" s="419" t="s">
        <v>350</v>
      </c>
      <c r="R106" s="419" t="s">
        <v>350</v>
      </c>
      <c r="S106" s="419" t="s">
        <v>350</v>
      </c>
      <c r="T106" s="419" t="s">
        <v>350</v>
      </c>
      <c r="U106" s="419" t="s">
        <v>350</v>
      </c>
      <c r="V106" s="419" t="s">
        <v>351</v>
      </c>
      <c r="W106" s="419" t="s">
        <v>388</v>
      </c>
      <c r="X106" s="419" t="s">
        <v>350</v>
      </c>
      <c r="Y106" s="422">
        <v>47710.66</v>
      </c>
    </row>
    <row r="107" spans="2:25" x14ac:dyDescent="0.25">
      <c r="B107" s="419" t="s">
        <v>486</v>
      </c>
      <c r="C107" s="419" t="s">
        <v>751</v>
      </c>
      <c r="D107" s="419" t="s">
        <v>752</v>
      </c>
      <c r="E107" s="419" t="s">
        <v>753</v>
      </c>
      <c r="F107" s="419" t="s">
        <v>479</v>
      </c>
      <c r="G107" s="419" t="s">
        <v>350</v>
      </c>
      <c r="H107" s="419" t="s">
        <v>350</v>
      </c>
      <c r="I107" s="419" t="s">
        <v>350</v>
      </c>
      <c r="J107" s="419" t="s">
        <v>350</v>
      </c>
      <c r="K107" s="419" t="s">
        <v>350</v>
      </c>
      <c r="L107" s="419" t="s">
        <v>350</v>
      </c>
      <c r="M107" s="419" t="s">
        <v>351</v>
      </c>
      <c r="N107" s="419" t="s">
        <v>388</v>
      </c>
      <c r="O107" s="419" t="s">
        <v>350</v>
      </c>
      <c r="P107" s="419" t="s">
        <v>350</v>
      </c>
      <c r="Q107" s="419" t="s">
        <v>350</v>
      </c>
      <c r="R107" s="419" t="s">
        <v>350</v>
      </c>
      <c r="S107" s="419" t="s">
        <v>350</v>
      </c>
      <c r="T107" s="419" t="s">
        <v>350</v>
      </c>
      <c r="U107" s="419" t="s">
        <v>350</v>
      </c>
      <c r="V107" s="419" t="s">
        <v>351</v>
      </c>
      <c r="W107" s="419" t="s">
        <v>388</v>
      </c>
      <c r="X107" s="419" t="s">
        <v>350</v>
      </c>
      <c r="Y107" s="422">
        <v>15946.17</v>
      </c>
    </row>
    <row r="108" spans="2:25" x14ac:dyDescent="0.25">
      <c r="B108" s="419" t="s">
        <v>486</v>
      </c>
      <c r="C108" s="419" t="s">
        <v>754</v>
      </c>
      <c r="D108" s="419" t="s">
        <v>755</v>
      </c>
      <c r="E108" s="419" t="s">
        <v>756</v>
      </c>
      <c r="F108" s="419" t="s">
        <v>479</v>
      </c>
      <c r="G108" s="419" t="s">
        <v>350</v>
      </c>
      <c r="H108" s="419" t="s">
        <v>350</v>
      </c>
      <c r="I108" s="419" t="s">
        <v>350</v>
      </c>
      <c r="J108" s="419" t="s">
        <v>350</v>
      </c>
      <c r="K108" s="419" t="s">
        <v>350</v>
      </c>
      <c r="L108" s="419" t="s">
        <v>350</v>
      </c>
      <c r="M108" s="419" t="s">
        <v>351</v>
      </c>
      <c r="N108" s="419" t="s">
        <v>388</v>
      </c>
      <c r="O108" s="419" t="s">
        <v>350</v>
      </c>
      <c r="P108" s="419" t="s">
        <v>350</v>
      </c>
      <c r="Q108" s="419" t="s">
        <v>350</v>
      </c>
      <c r="R108" s="419" t="s">
        <v>350</v>
      </c>
      <c r="S108" s="419" t="s">
        <v>350</v>
      </c>
      <c r="T108" s="419" t="s">
        <v>350</v>
      </c>
      <c r="U108" s="419" t="s">
        <v>350</v>
      </c>
      <c r="V108" s="419" t="s">
        <v>351</v>
      </c>
      <c r="W108" s="419" t="s">
        <v>388</v>
      </c>
      <c r="X108" s="419" t="s">
        <v>350</v>
      </c>
      <c r="Y108" s="422">
        <v>21465.43</v>
      </c>
    </row>
    <row r="109" spans="2:25" x14ac:dyDescent="0.25">
      <c r="B109" s="419" t="s">
        <v>486</v>
      </c>
      <c r="C109" s="419" t="s">
        <v>757</v>
      </c>
      <c r="D109" s="419" t="s">
        <v>758</v>
      </c>
      <c r="E109" s="419" t="s">
        <v>759</v>
      </c>
      <c r="F109" s="419" t="s">
        <v>479</v>
      </c>
      <c r="G109" s="419" t="s">
        <v>350</v>
      </c>
      <c r="H109" s="419" t="s">
        <v>350</v>
      </c>
      <c r="I109" s="419" t="s">
        <v>350</v>
      </c>
      <c r="J109" s="419" t="s">
        <v>350</v>
      </c>
      <c r="K109" s="419" t="s">
        <v>350</v>
      </c>
      <c r="L109" s="419" t="s">
        <v>350</v>
      </c>
      <c r="M109" s="419" t="s">
        <v>351</v>
      </c>
      <c r="N109" s="419" t="s">
        <v>388</v>
      </c>
      <c r="O109" s="419" t="s">
        <v>350</v>
      </c>
      <c r="P109" s="419" t="s">
        <v>350</v>
      </c>
      <c r="Q109" s="419" t="s">
        <v>350</v>
      </c>
      <c r="R109" s="419" t="s">
        <v>350</v>
      </c>
      <c r="S109" s="419" t="s">
        <v>350</v>
      </c>
      <c r="T109" s="419" t="s">
        <v>350</v>
      </c>
      <c r="U109" s="419" t="s">
        <v>350</v>
      </c>
      <c r="V109" s="419" t="s">
        <v>351</v>
      </c>
      <c r="W109" s="419" t="s">
        <v>388</v>
      </c>
      <c r="X109" s="419" t="s">
        <v>350</v>
      </c>
      <c r="Y109" s="422">
        <v>26345.78</v>
      </c>
    </row>
    <row r="110" spans="2:25" x14ac:dyDescent="0.25">
      <c r="B110" s="419" t="s">
        <v>486</v>
      </c>
      <c r="C110" s="419" t="s">
        <v>760</v>
      </c>
      <c r="D110" s="419" t="s">
        <v>761</v>
      </c>
      <c r="E110" s="419" t="s">
        <v>762</v>
      </c>
      <c r="F110" s="419" t="s">
        <v>453</v>
      </c>
      <c r="G110" s="419" t="s">
        <v>350</v>
      </c>
      <c r="H110" s="419" t="s">
        <v>350</v>
      </c>
      <c r="I110" s="419" t="s">
        <v>350</v>
      </c>
      <c r="J110" s="419" t="s">
        <v>350</v>
      </c>
      <c r="K110" s="419" t="s">
        <v>350</v>
      </c>
      <c r="L110" s="419" t="s">
        <v>350</v>
      </c>
      <c r="M110" s="419" t="s">
        <v>351</v>
      </c>
      <c r="N110" s="419" t="s">
        <v>388</v>
      </c>
      <c r="O110" s="419" t="s">
        <v>350</v>
      </c>
      <c r="P110" s="419" t="s">
        <v>350</v>
      </c>
      <c r="Q110" s="419" t="s">
        <v>350</v>
      </c>
      <c r="R110" s="419" t="s">
        <v>350</v>
      </c>
      <c r="S110" s="419" t="s">
        <v>350</v>
      </c>
      <c r="T110" s="419" t="s">
        <v>350</v>
      </c>
      <c r="U110" s="419" t="s">
        <v>350</v>
      </c>
      <c r="V110" s="419" t="s">
        <v>351</v>
      </c>
      <c r="W110" s="419" t="s">
        <v>388</v>
      </c>
      <c r="X110" s="419" t="s">
        <v>350</v>
      </c>
      <c r="Y110" s="422">
        <v>22873.33</v>
      </c>
    </row>
    <row r="111" spans="2:25" x14ac:dyDescent="0.25">
      <c r="B111" s="419" t="s">
        <v>486</v>
      </c>
      <c r="C111" s="419" t="s">
        <v>763</v>
      </c>
      <c r="D111" s="419" t="s">
        <v>764</v>
      </c>
      <c r="E111" s="419" t="s">
        <v>765</v>
      </c>
      <c r="F111" s="419" t="s">
        <v>479</v>
      </c>
      <c r="G111" s="419" t="s">
        <v>350</v>
      </c>
      <c r="H111" s="419" t="s">
        <v>350</v>
      </c>
      <c r="I111" s="419" t="s">
        <v>350</v>
      </c>
      <c r="J111" s="419" t="s">
        <v>351</v>
      </c>
      <c r="K111" s="419" t="s">
        <v>350</v>
      </c>
      <c r="L111" s="419" t="s">
        <v>350</v>
      </c>
      <c r="M111" s="419" t="s">
        <v>350</v>
      </c>
      <c r="N111" s="419" t="s">
        <v>388</v>
      </c>
      <c r="O111" s="419" t="s">
        <v>350</v>
      </c>
      <c r="P111" s="419" t="s">
        <v>350</v>
      </c>
      <c r="Q111" s="419" t="s">
        <v>350</v>
      </c>
      <c r="R111" s="419" t="s">
        <v>350</v>
      </c>
      <c r="S111" s="419" t="s">
        <v>350</v>
      </c>
      <c r="T111" s="419" t="s">
        <v>350</v>
      </c>
      <c r="U111" s="419" t="s">
        <v>350</v>
      </c>
      <c r="V111" s="419" t="s">
        <v>351</v>
      </c>
      <c r="W111" s="419" t="s">
        <v>388</v>
      </c>
      <c r="X111" s="419" t="s">
        <v>350</v>
      </c>
      <c r="Y111" s="422">
        <v>44617.55</v>
      </c>
    </row>
    <row r="112" spans="2:25" x14ac:dyDescent="0.25">
      <c r="B112" s="419" t="s">
        <v>486</v>
      </c>
      <c r="C112" s="419" t="s">
        <v>766</v>
      </c>
      <c r="D112" s="419" t="s">
        <v>767</v>
      </c>
      <c r="E112" s="419" t="s">
        <v>768</v>
      </c>
      <c r="F112" s="419" t="s">
        <v>479</v>
      </c>
      <c r="G112" s="419" t="s">
        <v>350</v>
      </c>
      <c r="H112" s="419" t="s">
        <v>350</v>
      </c>
      <c r="I112" s="419" t="s">
        <v>350</v>
      </c>
      <c r="J112" s="419" t="s">
        <v>350</v>
      </c>
      <c r="K112" s="419" t="s">
        <v>350</v>
      </c>
      <c r="L112" s="419" t="s">
        <v>350</v>
      </c>
      <c r="M112" s="419" t="s">
        <v>351</v>
      </c>
      <c r="N112" s="419" t="s">
        <v>388</v>
      </c>
      <c r="O112" s="419" t="s">
        <v>350</v>
      </c>
      <c r="P112" s="419" t="s">
        <v>350</v>
      </c>
      <c r="Q112" s="419" t="s">
        <v>350</v>
      </c>
      <c r="R112" s="419" t="s">
        <v>350</v>
      </c>
      <c r="S112" s="419" t="s">
        <v>350</v>
      </c>
      <c r="T112" s="419" t="s">
        <v>350</v>
      </c>
      <c r="U112" s="419" t="s">
        <v>350</v>
      </c>
      <c r="V112" s="419" t="s">
        <v>351</v>
      </c>
      <c r="W112" s="419" t="s">
        <v>388</v>
      </c>
      <c r="X112" s="419" t="s">
        <v>350</v>
      </c>
      <c r="Y112" s="422">
        <v>26641.8</v>
      </c>
    </row>
    <row r="113" spans="2:25" x14ac:dyDescent="0.25">
      <c r="B113" s="419" t="s">
        <v>486</v>
      </c>
      <c r="C113" s="419" t="s">
        <v>769</v>
      </c>
      <c r="D113" s="419" t="s">
        <v>770</v>
      </c>
      <c r="E113" s="419" t="s">
        <v>771</v>
      </c>
      <c r="F113" s="419" t="s">
        <v>453</v>
      </c>
      <c r="G113" s="419" t="s">
        <v>350</v>
      </c>
      <c r="H113" s="419" t="s">
        <v>350</v>
      </c>
      <c r="I113" s="419" t="s">
        <v>350</v>
      </c>
      <c r="J113" s="419" t="s">
        <v>351</v>
      </c>
      <c r="K113" s="419" t="s">
        <v>350</v>
      </c>
      <c r="L113" s="419" t="s">
        <v>350</v>
      </c>
      <c r="M113" s="419" t="s">
        <v>350</v>
      </c>
      <c r="N113" s="419" t="s">
        <v>388</v>
      </c>
      <c r="O113" s="419" t="s">
        <v>350</v>
      </c>
      <c r="P113" s="419" t="s">
        <v>350</v>
      </c>
      <c r="Q113" s="419" t="s">
        <v>350</v>
      </c>
      <c r="R113" s="419" t="s">
        <v>350</v>
      </c>
      <c r="S113" s="419" t="s">
        <v>350</v>
      </c>
      <c r="T113" s="419" t="s">
        <v>350</v>
      </c>
      <c r="U113" s="419" t="s">
        <v>350</v>
      </c>
      <c r="V113" s="419" t="s">
        <v>351</v>
      </c>
      <c r="W113" s="419" t="s">
        <v>388</v>
      </c>
      <c r="X113" s="419" t="s">
        <v>350</v>
      </c>
      <c r="Y113" s="422">
        <v>70482.810000000012</v>
      </c>
    </row>
    <row r="114" spans="2:25" x14ac:dyDescent="0.25">
      <c r="B114" s="419" t="s">
        <v>486</v>
      </c>
      <c r="C114" s="419" t="s">
        <v>772</v>
      </c>
      <c r="D114" s="419" t="s">
        <v>773</v>
      </c>
      <c r="E114" s="419" t="s">
        <v>774</v>
      </c>
      <c r="F114" s="419" t="s">
        <v>479</v>
      </c>
      <c r="G114" s="419" t="s">
        <v>350</v>
      </c>
      <c r="H114" s="419" t="s">
        <v>350</v>
      </c>
      <c r="I114" s="419" t="s">
        <v>350</v>
      </c>
      <c r="J114" s="419" t="s">
        <v>350</v>
      </c>
      <c r="K114" s="419" t="s">
        <v>350</v>
      </c>
      <c r="L114" s="419" t="s">
        <v>350</v>
      </c>
      <c r="M114" s="419" t="s">
        <v>351</v>
      </c>
      <c r="N114" s="419" t="s">
        <v>388</v>
      </c>
      <c r="O114" s="419" t="s">
        <v>350</v>
      </c>
      <c r="P114" s="419" t="s">
        <v>350</v>
      </c>
      <c r="Q114" s="419" t="s">
        <v>350</v>
      </c>
      <c r="R114" s="419" t="s">
        <v>350</v>
      </c>
      <c r="S114" s="419" t="s">
        <v>350</v>
      </c>
      <c r="T114" s="419" t="s">
        <v>350</v>
      </c>
      <c r="U114" s="419" t="s">
        <v>350</v>
      </c>
      <c r="V114" s="419" t="s">
        <v>351</v>
      </c>
      <c r="W114" s="419" t="s">
        <v>388</v>
      </c>
      <c r="X114" s="419" t="s">
        <v>350</v>
      </c>
      <c r="Y114" s="422">
        <v>26345.78</v>
      </c>
    </row>
    <row r="115" spans="2:25" x14ac:dyDescent="0.25">
      <c r="B115" s="419" t="s">
        <v>486</v>
      </c>
      <c r="C115" s="419" t="s">
        <v>775</v>
      </c>
      <c r="D115" s="419" t="s">
        <v>776</v>
      </c>
      <c r="E115" s="419" t="s">
        <v>777</v>
      </c>
      <c r="F115" s="419" t="s">
        <v>479</v>
      </c>
      <c r="G115" s="419" t="s">
        <v>350</v>
      </c>
      <c r="H115" s="419" t="s">
        <v>350</v>
      </c>
      <c r="I115" s="419" t="s">
        <v>350</v>
      </c>
      <c r="J115" s="419" t="s">
        <v>350</v>
      </c>
      <c r="K115" s="419" t="s">
        <v>350</v>
      </c>
      <c r="L115" s="419" t="s">
        <v>350</v>
      </c>
      <c r="M115" s="419" t="s">
        <v>351</v>
      </c>
      <c r="N115" s="419" t="s">
        <v>388</v>
      </c>
      <c r="O115" s="419" t="s">
        <v>350</v>
      </c>
      <c r="P115" s="419" t="s">
        <v>350</v>
      </c>
      <c r="Q115" s="419" t="s">
        <v>350</v>
      </c>
      <c r="R115" s="419" t="s">
        <v>350</v>
      </c>
      <c r="S115" s="419" t="s">
        <v>350</v>
      </c>
      <c r="T115" s="419" t="s">
        <v>350</v>
      </c>
      <c r="U115" s="419" t="s">
        <v>350</v>
      </c>
      <c r="V115" s="419" t="s">
        <v>351</v>
      </c>
      <c r="W115" s="419" t="s">
        <v>388</v>
      </c>
      <c r="X115" s="419" t="s">
        <v>350</v>
      </c>
      <c r="Y115" s="422">
        <v>12377.6</v>
      </c>
    </row>
    <row r="116" spans="2:25" x14ac:dyDescent="0.25">
      <c r="B116" s="419" t="s">
        <v>486</v>
      </c>
      <c r="C116" s="419" t="s">
        <v>778</v>
      </c>
      <c r="D116" s="419" t="s">
        <v>779</v>
      </c>
      <c r="E116" s="419" t="s">
        <v>780</v>
      </c>
      <c r="F116" s="419" t="s">
        <v>453</v>
      </c>
      <c r="G116" s="419" t="s">
        <v>350</v>
      </c>
      <c r="H116" s="419" t="s">
        <v>350</v>
      </c>
      <c r="I116" s="419" t="s">
        <v>350</v>
      </c>
      <c r="J116" s="419" t="s">
        <v>351</v>
      </c>
      <c r="K116" s="419" t="s">
        <v>350</v>
      </c>
      <c r="L116" s="419" t="s">
        <v>350</v>
      </c>
      <c r="M116" s="419" t="s">
        <v>350</v>
      </c>
      <c r="N116" s="419" t="s">
        <v>388</v>
      </c>
      <c r="O116" s="419" t="s">
        <v>350</v>
      </c>
      <c r="P116" s="419" t="s">
        <v>350</v>
      </c>
      <c r="Q116" s="419" t="s">
        <v>350</v>
      </c>
      <c r="R116" s="419" t="s">
        <v>350</v>
      </c>
      <c r="S116" s="419" t="s">
        <v>350</v>
      </c>
      <c r="T116" s="419" t="s">
        <v>350</v>
      </c>
      <c r="U116" s="419" t="s">
        <v>350</v>
      </c>
      <c r="V116" s="419" t="s">
        <v>351</v>
      </c>
      <c r="W116" s="419" t="s">
        <v>388</v>
      </c>
      <c r="X116" s="419" t="s">
        <v>350</v>
      </c>
      <c r="Y116" s="422">
        <v>56970.100000000006</v>
      </c>
    </row>
    <row r="117" spans="2:25" x14ac:dyDescent="0.25">
      <c r="B117" s="419" t="s">
        <v>486</v>
      </c>
      <c r="C117" s="419" t="s">
        <v>781</v>
      </c>
      <c r="D117" s="419" t="s">
        <v>782</v>
      </c>
      <c r="E117" s="419" t="s">
        <v>783</v>
      </c>
      <c r="F117" s="419" t="s">
        <v>479</v>
      </c>
      <c r="G117" s="419" t="s">
        <v>350</v>
      </c>
      <c r="H117" s="419" t="s">
        <v>350</v>
      </c>
      <c r="I117" s="419" t="s">
        <v>350</v>
      </c>
      <c r="J117" s="419" t="s">
        <v>351</v>
      </c>
      <c r="K117" s="419" t="s">
        <v>350</v>
      </c>
      <c r="L117" s="419" t="s">
        <v>350</v>
      </c>
      <c r="M117" s="419" t="s">
        <v>350</v>
      </c>
      <c r="N117" s="419" t="s">
        <v>388</v>
      </c>
      <c r="O117" s="419" t="s">
        <v>350</v>
      </c>
      <c r="P117" s="419" t="s">
        <v>350</v>
      </c>
      <c r="Q117" s="419" t="s">
        <v>350</v>
      </c>
      <c r="R117" s="419" t="s">
        <v>350</v>
      </c>
      <c r="S117" s="419" t="s">
        <v>350</v>
      </c>
      <c r="T117" s="419" t="s">
        <v>350</v>
      </c>
      <c r="U117" s="419" t="s">
        <v>350</v>
      </c>
      <c r="V117" s="419" t="s">
        <v>351</v>
      </c>
      <c r="W117" s="419" t="s">
        <v>388</v>
      </c>
      <c r="X117" s="419" t="s">
        <v>350</v>
      </c>
      <c r="Y117" s="422">
        <v>47187.37000000001</v>
      </c>
    </row>
    <row r="118" spans="2:25" x14ac:dyDescent="0.25">
      <c r="B118" s="419" t="s">
        <v>486</v>
      </c>
      <c r="C118" s="419" t="s">
        <v>784</v>
      </c>
      <c r="D118" s="419" t="s">
        <v>785</v>
      </c>
      <c r="E118" s="419" t="s">
        <v>786</v>
      </c>
      <c r="F118" s="419" t="s">
        <v>479</v>
      </c>
      <c r="G118" s="419" t="s">
        <v>350</v>
      </c>
      <c r="H118" s="419" t="s">
        <v>350</v>
      </c>
      <c r="I118" s="419" t="s">
        <v>350</v>
      </c>
      <c r="J118" s="419" t="s">
        <v>351</v>
      </c>
      <c r="K118" s="419" t="s">
        <v>350</v>
      </c>
      <c r="L118" s="419" t="s">
        <v>350</v>
      </c>
      <c r="M118" s="419" t="s">
        <v>350</v>
      </c>
      <c r="N118" s="419" t="s">
        <v>388</v>
      </c>
      <c r="O118" s="419" t="s">
        <v>350</v>
      </c>
      <c r="P118" s="419" t="s">
        <v>350</v>
      </c>
      <c r="Q118" s="419" t="s">
        <v>350</v>
      </c>
      <c r="R118" s="419" t="s">
        <v>350</v>
      </c>
      <c r="S118" s="419" t="s">
        <v>350</v>
      </c>
      <c r="T118" s="419" t="s">
        <v>350</v>
      </c>
      <c r="U118" s="419" t="s">
        <v>350</v>
      </c>
      <c r="V118" s="419" t="s">
        <v>351</v>
      </c>
      <c r="W118" s="419" t="s">
        <v>388</v>
      </c>
      <c r="X118" s="419" t="s">
        <v>350</v>
      </c>
      <c r="Y118" s="422">
        <v>41948.350000000006</v>
      </c>
    </row>
    <row r="119" spans="2:25" x14ac:dyDescent="0.25">
      <c r="B119" s="419" t="s">
        <v>486</v>
      </c>
      <c r="C119" s="419" t="s">
        <v>787</v>
      </c>
      <c r="D119" s="419" t="s">
        <v>788</v>
      </c>
      <c r="E119" s="419" t="s">
        <v>789</v>
      </c>
      <c r="F119" s="419" t="s">
        <v>453</v>
      </c>
      <c r="G119" s="419" t="s">
        <v>350</v>
      </c>
      <c r="H119" s="419" t="s">
        <v>350</v>
      </c>
      <c r="I119" s="419" t="s">
        <v>350</v>
      </c>
      <c r="J119" s="419" t="s">
        <v>351</v>
      </c>
      <c r="K119" s="419" t="s">
        <v>350</v>
      </c>
      <c r="L119" s="419" t="s">
        <v>350</v>
      </c>
      <c r="M119" s="419" t="s">
        <v>350</v>
      </c>
      <c r="N119" s="419" t="s">
        <v>388</v>
      </c>
      <c r="O119" s="419" t="s">
        <v>350</v>
      </c>
      <c r="P119" s="419" t="s">
        <v>350</v>
      </c>
      <c r="Q119" s="419" t="s">
        <v>350</v>
      </c>
      <c r="R119" s="419" t="s">
        <v>350</v>
      </c>
      <c r="S119" s="419" t="s">
        <v>350</v>
      </c>
      <c r="T119" s="419" t="s">
        <v>350</v>
      </c>
      <c r="U119" s="419" t="s">
        <v>350</v>
      </c>
      <c r="V119" s="419" t="s">
        <v>351</v>
      </c>
      <c r="W119" s="419" t="s">
        <v>388</v>
      </c>
      <c r="X119" s="419" t="s">
        <v>350</v>
      </c>
      <c r="Y119" s="422">
        <v>92044.86</v>
      </c>
    </row>
    <row r="120" spans="2:25" x14ac:dyDescent="0.25">
      <c r="B120" s="419" t="s">
        <v>486</v>
      </c>
      <c r="C120" s="419" t="s">
        <v>790</v>
      </c>
      <c r="D120" s="419" t="s">
        <v>791</v>
      </c>
      <c r="E120" s="419" t="s">
        <v>792</v>
      </c>
      <c r="F120" s="419" t="s">
        <v>453</v>
      </c>
      <c r="G120" s="419" t="s">
        <v>350</v>
      </c>
      <c r="H120" s="419" t="s">
        <v>350</v>
      </c>
      <c r="I120" s="419" t="s">
        <v>350</v>
      </c>
      <c r="J120" s="419" t="s">
        <v>351</v>
      </c>
      <c r="K120" s="419" t="s">
        <v>350</v>
      </c>
      <c r="L120" s="419" t="s">
        <v>350</v>
      </c>
      <c r="M120" s="419" t="s">
        <v>350</v>
      </c>
      <c r="N120" s="419" t="s">
        <v>388</v>
      </c>
      <c r="O120" s="419" t="s">
        <v>350</v>
      </c>
      <c r="P120" s="419" t="s">
        <v>350</v>
      </c>
      <c r="Q120" s="419" t="s">
        <v>350</v>
      </c>
      <c r="R120" s="419" t="s">
        <v>350</v>
      </c>
      <c r="S120" s="419" t="s">
        <v>350</v>
      </c>
      <c r="T120" s="419" t="s">
        <v>350</v>
      </c>
      <c r="U120" s="419" t="s">
        <v>350</v>
      </c>
      <c r="V120" s="419" t="s">
        <v>351</v>
      </c>
      <c r="W120" s="419" t="s">
        <v>388</v>
      </c>
      <c r="X120" s="419" t="s">
        <v>350</v>
      </c>
      <c r="Y120" s="422">
        <v>47187.37000000001</v>
      </c>
    </row>
    <row r="121" spans="2:25" x14ac:dyDescent="0.25">
      <c r="B121" s="419" t="s">
        <v>486</v>
      </c>
      <c r="C121" s="419" t="s">
        <v>793</v>
      </c>
      <c r="D121" s="419" t="s">
        <v>794</v>
      </c>
      <c r="E121" s="419" t="s">
        <v>795</v>
      </c>
      <c r="F121" s="419" t="s">
        <v>453</v>
      </c>
      <c r="G121" s="419" t="s">
        <v>350</v>
      </c>
      <c r="H121" s="419" t="s">
        <v>350</v>
      </c>
      <c r="I121" s="419" t="s">
        <v>350</v>
      </c>
      <c r="J121" s="419" t="s">
        <v>351</v>
      </c>
      <c r="K121" s="419" t="s">
        <v>350</v>
      </c>
      <c r="L121" s="419" t="s">
        <v>350</v>
      </c>
      <c r="M121" s="419" t="s">
        <v>350</v>
      </c>
      <c r="N121" s="419" t="s">
        <v>388</v>
      </c>
      <c r="O121" s="419" t="s">
        <v>350</v>
      </c>
      <c r="P121" s="419" t="s">
        <v>350</v>
      </c>
      <c r="Q121" s="419" t="s">
        <v>350</v>
      </c>
      <c r="R121" s="419" t="s">
        <v>350</v>
      </c>
      <c r="S121" s="419" t="s">
        <v>350</v>
      </c>
      <c r="T121" s="419" t="s">
        <v>350</v>
      </c>
      <c r="U121" s="419" t="s">
        <v>350</v>
      </c>
      <c r="V121" s="419" t="s">
        <v>351</v>
      </c>
      <c r="W121" s="419" t="s">
        <v>388</v>
      </c>
      <c r="X121" s="419" t="s">
        <v>350</v>
      </c>
      <c r="Y121" s="422">
        <v>39210.350000000006</v>
      </c>
    </row>
    <row r="122" spans="2:25" x14ac:dyDescent="0.25">
      <c r="B122" s="419" t="s">
        <v>486</v>
      </c>
      <c r="C122" s="419" t="s">
        <v>796</v>
      </c>
      <c r="D122" s="419" t="s">
        <v>797</v>
      </c>
      <c r="E122" s="419" t="s">
        <v>798</v>
      </c>
      <c r="F122" s="419" t="s">
        <v>453</v>
      </c>
      <c r="G122" s="419" t="s">
        <v>350</v>
      </c>
      <c r="H122" s="419" t="s">
        <v>350</v>
      </c>
      <c r="I122" s="419" t="s">
        <v>350</v>
      </c>
      <c r="J122" s="419" t="s">
        <v>351</v>
      </c>
      <c r="K122" s="419" t="s">
        <v>350</v>
      </c>
      <c r="L122" s="419" t="s">
        <v>350</v>
      </c>
      <c r="M122" s="419" t="s">
        <v>350</v>
      </c>
      <c r="N122" s="419" t="s">
        <v>388</v>
      </c>
      <c r="O122" s="419" t="s">
        <v>350</v>
      </c>
      <c r="P122" s="419" t="s">
        <v>350</v>
      </c>
      <c r="Q122" s="419" t="s">
        <v>350</v>
      </c>
      <c r="R122" s="419" t="s">
        <v>350</v>
      </c>
      <c r="S122" s="419" t="s">
        <v>350</v>
      </c>
      <c r="T122" s="419" t="s">
        <v>350</v>
      </c>
      <c r="U122" s="419" t="s">
        <v>350</v>
      </c>
      <c r="V122" s="419" t="s">
        <v>351</v>
      </c>
      <c r="W122" s="419" t="s">
        <v>388</v>
      </c>
      <c r="X122" s="419" t="s">
        <v>350</v>
      </c>
      <c r="Y122" s="422">
        <v>39210.350000000006</v>
      </c>
    </row>
    <row r="123" spans="2:25" x14ac:dyDescent="0.25">
      <c r="B123" s="419" t="s">
        <v>486</v>
      </c>
      <c r="C123" s="419" t="s">
        <v>799</v>
      </c>
      <c r="D123" s="419" t="s">
        <v>800</v>
      </c>
      <c r="E123" s="419" t="s">
        <v>801</v>
      </c>
      <c r="F123" s="419" t="s">
        <v>453</v>
      </c>
      <c r="G123" s="419" t="s">
        <v>350</v>
      </c>
      <c r="H123" s="419" t="s">
        <v>350</v>
      </c>
      <c r="I123" s="419" t="s">
        <v>350</v>
      </c>
      <c r="J123" s="419" t="s">
        <v>351</v>
      </c>
      <c r="K123" s="419" t="s">
        <v>350</v>
      </c>
      <c r="L123" s="419" t="s">
        <v>350</v>
      </c>
      <c r="M123" s="419" t="s">
        <v>350</v>
      </c>
      <c r="N123" s="419" t="s">
        <v>388</v>
      </c>
      <c r="O123" s="419" t="s">
        <v>350</v>
      </c>
      <c r="P123" s="419" t="s">
        <v>350</v>
      </c>
      <c r="Q123" s="419" t="s">
        <v>350</v>
      </c>
      <c r="R123" s="419" t="s">
        <v>350</v>
      </c>
      <c r="S123" s="419" t="s">
        <v>350</v>
      </c>
      <c r="T123" s="419" t="s">
        <v>350</v>
      </c>
      <c r="U123" s="419" t="s">
        <v>350</v>
      </c>
      <c r="V123" s="419" t="s">
        <v>351</v>
      </c>
      <c r="W123" s="419" t="s">
        <v>388</v>
      </c>
      <c r="X123" s="419" t="s">
        <v>350</v>
      </c>
      <c r="Y123" s="422">
        <v>40239.800000000003</v>
      </c>
    </row>
    <row r="124" spans="2:25" x14ac:dyDescent="0.25">
      <c r="B124" s="419" t="s">
        <v>486</v>
      </c>
      <c r="C124" s="419" t="s">
        <v>802</v>
      </c>
      <c r="D124" s="419" t="s">
        <v>803</v>
      </c>
      <c r="E124" s="419" t="s">
        <v>804</v>
      </c>
      <c r="F124" s="419" t="s">
        <v>479</v>
      </c>
      <c r="G124" s="419" t="s">
        <v>350</v>
      </c>
      <c r="H124" s="419" t="s">
        <v>350</v>
      </c>
      <c r="I124" s="419" t="s">
        <v>350</v>
      </c>
      <c r="J124" s="419" t="s">
        <v>351</v>
      </c>
      <c r="K124" s="419" t="s">
        <v>350</v>
      </c>
      <c r="L124" s="419" t="s">
        <v>350</v>
      </c>
      <c r="M124" s="419" t="s">
        <v>350</v>
      </c>
      <c r="N124" s="419" t="s">
        <v>388</v>
      </c>
      <c r="O124" s="419" t="s">
        <v>350</v>
      </c>
      <c r="P124" s="419" t="s">
        <v>350</v>
      </c>
      <c r="Q124" s="419" t="s">
        <v>350</v>
      </c>
      <c r="R124" s="419" t="s">
        <v>350</v>
      </c>
      <c r="S124" s="419" t="s">
        <v>350</v>
      </c>
      <c r="T124" s="419" t="s">
        <v>350</v>
      </c>
      <c r="U124" s="419" t="s">
        <v>350</v>
      </c>
      <c r="V124" s="419" t="s">
        <v>351</v>
      </c>
      <c r="W124" s="419" t="s">
        <v>388</v>
      </c>
      <c r="X124" s="419" t="s">
        <v>350</v>
      </c>
      <c r="Y124" s="422">
        <v>47187.37000000001</v>
      </c>
    </row>
    <row r="125" spans="2:25" x14ac:dyDescent="0.25">
      <c r="B125" s="419" t="s">
        <v>486</v>
      </c>
      <c r="C125" s="419" t="s">
        <v>805</v>
      </c>
      <c r="D125" s="419" t="s">
        <v>806</v>
      </c>
      <c r="E125" s="419" t="s">
        <v>807</v>
      </c>
      <c r="F125" s="419" t="s">
        <v>453</v>
      </c>
      <c r="G125" s="419" t="s">
        <v>350</v>
      </c>
      <c r="H125" s="419" t="s">
        <v>350</v>
      </c>
      <c r="I125" s="419" t="s">
        <v>350</v>
      </c>
      <c r="J125" s="419" t="s">
        <v>351</v>
      </c>
      <c r="K125" s="419" t="s">
        <v>350</v>
      </c>
      <c r="L125" s="419" t="s">
        <v>350</v>
      </c>
      <c r="M125" s="419" t="s">
        <v>350</v>
      </c>
      <c r="N125" s="419" t="s">
        <v>388</v>
      </c>
      <c r="O125" s="419" t="s">
        <v>350</v>
      </c>
      <c r="P125" s="419" t="s">
        <v>350</v>
      </c>
      <c r="Q125" s="419" t="s">
        <v>350</v>
      </c>
      <c r="R125" s="419" t="s">
        <v>350</v>
      </c>
      <c r="S125" s="419" t="s">
        <v>350</v>
      </c>
      <c r="T125" s="419" t="s">
        <v>350</v>
      </c>
      <c r="U125" s="419" t="s">
        <v>350</v>
      </c>
      <c r="V125" s="419" t="s">
        <v>351</v>
      </c>
      <c r="W125" s="419" t="s">
        <v>388</v>
      </c>
      <c r="X125" s="419" t="s">
        <v>350</v>
      </c>
      <c r="Y125" s="422">
        <v>39869.800000000003</v>
      </c>
    </row>
    <row r="126" spans="2:25" x14ac:dyDescent="0.25">
      <c r="B126" s="419" t="s">
        <v>486</v>
      </c>
      <c r="C126" s="419" t="s">
        <v>808</v>
      </c>
      <c r="D126" s="419" t="s">
        <v>809</v>
      </c>
      <c r="E126" s="419" t="s">
        <v>810</v>
      </c>
      <c r="F126" s="419" t="s">
        <v>479</v>
      </c>
      <c r="G126" s="419" t="s">
        <v>350</v>
      </c>
      <c r="H126" s="419" t="s">
        <v>350</v>
      </c>
      <c r="I126" s="419" t="s">
        <v>350</v>
      </c>
      <c r="J126" s="419" t="s">
        <v>351</v>
      </c>
      <c r="K126" s="419" t="s">
        <v>350</v>
      </c>
      <c r="L126" s="419" t="s">
        <v>350</v>
      </c>
      <c r="M126" s="419" t="s">
        <v>350</v>
      </c>
      <c r="N126" s="419" t="s">
        <v>388</v>
      </c>
      <c r="O126" s="419" t="s">
        <v>350</v>
      </c>
      <c r="P126" s="419" t="s">
        <v>350</v>
      </c>
      <c r="Q126" s="419" t="s">
        <v>350</v>
      </c>
      <c r="R126" s="419" t="s">
        <v>350</v>
      </c>
      <c r="S126" s="419" t="s">
        <v>350</v>
      </c>
      <c r="T126" s="419" t="s">
        <v>350</v>
      </c>
      <c r="U126" s="419" t="s">
        <v>350</v>
      </c>
      <c r="V126" s="419" t="s">
        <v>351</v>
      </c>
      <c r="W126" s="419" t="s">
        <v>388</v>
      </c>
      <c r="X126" s="419" t="s">
        <v>350</v>
      </c>
      <c r="Y126" s="422">
        <v>91438.29</v>
      </c>
    </row>
    <row r="127" spans="2:25" x14ac:dyDescent="0.25">
      <c r="B127" s="419" t="s">
        <v>486</v>
      </c>
      <c r="C127" s="419" t="s">
        <v>811</v>
      </c>
      <c r="D127" s="419" t="s">
        <v>812</v>
      </c>
      <c r="E127" s="419" t="s">
        <v>813</v>
      </c>
      <c r="F127" s="419" t="s">
        <v>479</v>
      </c>
      <c r="G127" s="419" t="s">
        <v>350</v>
      </c>
      <c r="H127" s="419" t="s">
        <v>350</v>
      </c>
      <c r="I127" s="419" t="s">
        <v>350</v>
      </c>
      <c r="J127" s="419" t="s">
        <v>350</v>
      </c>
      <c r="K127" s="419" t="s">
        <v>350</v>
      </c>
      <c r="L127" s="419" t="s">
        <v>350</v>
      </c>
      <c r="M127" s="419" t="s">
        <v>351</v>
      </c>
      <c r="N127" s="419" t="s">
        <v>388</v>
      </c>
      <c r="O127" s="419" t="s">
        <v>350</v>
      </c>
      <c r="P127" s="419" t="s">
        <v>350</v>
      </c>
      <c r="Q127" s="419" t="s">
        <v>350</v>
      </c>
      <c r="R127" s="419" t="s">
        <v>350</v>
      </c>
      <c r="S127" s="419" t="s">
        <v>350</v>
      </c>
      <c r="T127" s="419" t="s">
        <v>350</v>
      </c>
      <c r="U127" s="419" t="s">
        <v>350</v>
      </c>
      <c r="V127" s="419" t="s">
        <v>351</v>
      </c>
      <c r="W127" s="419" t="s">
        <v>388</v>
      </c>
      <c r="X127" s="419" t="s">
        <v>350</v>
      </c>
      <c r="Y127" s="422">
        <v>54433.89</v>
      </c>
    </row>
    <row r="128" spans="2:25" x14ac:dyDescent="0.25">
      <c r="B128" s="419" t="s">
        <v>486</v>
      </c>
      <c r="C128" s="419" t="s">
        <v>814</v>
      </c>
      <c r="D128" s="419" t="s">
        <v>815</v>
      </c>
      <c r="E128" s="419" t="s">
        <v>816</v>
      </c>
      <c r="F128" s="419" t="s">
        <v>453</v>
      </c>
      <c r="G128" s="419" t="s">
        <v>350</v>
      </c>
      <c r="H128" s="419" t="s">
        <v>350</v>
      </c>
      <c r="I128" s="419" t="s">
        <v>350</v>
      </c>
      <c r="J128" s="419" t="s">
        <v>350</v>
      </c>
      <c r="K128" s="419" t="s">
        <v>350</v>
      </c>
      <c r="L128" s="419" t="s">
        <v>350</v>
      </c>
      <c r="M128" s="419" t="s">
        <v>351</v>
      </c>
      <c r="N128" s="419" t="s">
        <v>388</v>
      </c>
      <c r="O128" s="419" t="s">
        <v>350</v>
      </c>
      <c r="P128" s="419" t="s">
        <v>350</v>
      </c>
      <c r="Q128" s="419" t="s">
        <v>350</v>
      </c>
      <c r="R128" s="419" t="s">
        <v>350</v>
      </c>
      <c r="S128" s="419" t="s">
        <v>350</v>
      </c>
      <c r="T128" s="419" t="s">
        <v>350</v>
      </c>
      <c r="U128" s="419" t="s">
        <v>350</v>
      </c>
      <c r="V128" s="419" t="s">
        <v>351</v>
      </c>
      <c r="W128" s="419" t="s">
        <v>388</v>
      </c>
      <c r="X128" s="419" t="s">
        <v>350</v>
      </c>
      <c r="Y128" s="422">
        <v>21465.43</v>
      </c>
    </row>
    <row r="129" spans="2:25" x14ac:dyDescent="0.25">
      <c r="B129" s="419" t="s">
        <v>486</v>
      </c>
      <c r="C129" s="419" t="s">
        <v>817</v>
      </c>
      <c r="D129" s="419" t="s">
        <v>818</v>
      </c>
      <c r="E129" s="419" t="s">
        <v>819</v>
      </c>
      <c r="F129" s="419" t="s">
        <v>453</v>
      </c>
      <c r="G129" s="419" t="s">
        <v>350</v>
      </c>
      <c r="H129" s="419" t="s">
        <v>350</v>
      </c>
      <c r="I129" s="419" t="s">
        <v>350</v>
      </c>
      <c r="J129" s="419" t="s">
        <v>350</v>
      </c>
      <c r="K129" s="419" t="s">
        <v>350</v>
      </c>
      <c r="L129" s="419" t="s">
        <v>350</v>
      </c>
      <c r="M129" s="419" t="s">
        <v>351</v>
      </c>
      <c r="N129" s="419" t="s">
        <v>388</v>
      </c>
      <c r="O129" s="419" t="s">
        <v>350</v>
      </c>
      <c r="P129" s="419" t="s">
        <v>350</v>
      </c>
      <c r="Q129" s="419" t="s">
        <v>350</v>
      </c>
      <c r="R129" s="419" t="s">
        <v>350</v>
      </c>
      <c r="S129" s="419" t="s">
        <v>350</v>
      </c>
      <c r="T129" s="419" t="s">
        <v>350</v>
      </c>
      <c r="U129" s="419" t="s">
        <v>350</v>
      </c>
      <c r="V129" s="419" t="s">
        <v>351</v>
      </c>
      <c r="W129" s="419" t="s">
        <v>388</v>
      </c>
      <c r="X129" s="419" t="s">
        <v>350</v>
      </c>
      <c r="Y129" s="422">
        <v>21465.43</v>
      </c>
    </row>
    <row r="130" spans="2:25" x14ac:dyDescent="0.25">
      <c r="B130" s="419" t="s">
        <v>486</v>
      </c>
      <c r="C130" s="419" t="s">
        <v>823</v>
      </c>
      <c r="D130" s="419" t="s">
        <v>824</v>
      </c>
      <c r="E130" s="419" t="s">
        <v>825</v>
      </c>
      <c r="F130" s="419" t="s">
        <v>479</v>
      </c>
      <c r="G130" s="419" t="s">
        <v>350</v>
      </c>
      <c r="H130" s="419" t="s">
        <v>350</v>
      </c>
      <c r="I130" s="419" t="s">
        <v>350</v>
      </c>
      <c r="J130" s="419" t="s">
        <v>350</v>
      </c>
      <c r="K130" s="419" t="s">
        <v>350</v>
      </c>
      <c r="L130" s="419" t="s">
        <v>350</v>
      </c>
      <c r="M130" s="419" t="s">
        <v>351</v>
      </c>
      <c r="N130" s="419" t="s">
        <v>388</v>
      </c>
      <c r="O130" s="419" t="s">
        <v>350</v>
      </c>
      <c r="P130" s="419" t="s">
        <v>350</v>
      </c>
      <c r="Q130" s="419" t="s">
        <v>350</v>
      </c>
      <c r="R130" s="419" t="s">
        <v>350</v>
      </c>
      <c r="S130" s="419" t="s">
        <v>350</v>
      </c>
      <c r="T130" s="419" t="s">
        <v>350</v>
      </c>
      <c r="U130" s="419" t="s">
        <v>350</v>
      </c>
      <c r="V130" s="419" t="s">
        <v>351</v>
      </c>
      <c r="W130" s="419" t="s">
        <v>388</v>
      </c>
      <c r="X130" s="419" t="s">
        <v>350</v>
      </c>
      <c r="Y130" s="422">
        <v>12957.49</v>
      </c>
    </row>
    <row r="131" spans="2:25" x14ac:dyDescent="0.25">
      <c r="B131" s="419" t="s">
        <v>486</v>
      </c>
      <c r="C131" s="419" t="s">
        <v>826</v>
      </c>
      <c r="D131" s="419" t="s">
        <v>827</v>
      </c>
      <c r="E131" s="419" t="s">
        <v>828</v>
      </c>
      <c r="F131" s="419" t="s">
        <v>479</v>
      </c>
      <c r="G131" s="419" t="s">
        <v>350</v>
      </c>
      <c r="H131" s="419" t="s">
        <v>350</v>
      </c>
      <c r="I131" s="419" t="s">
        <v>350</v>
      </c>
      <c r="J131" s="419" t="s">
        <v>351</v>
      </c>
      <c r="K131" s="419" t="s">
        <v>350</v>
      </c>
      <c r="L131" s="419" t="s">
        <v>350</v>
      </c>
      <c r="M131" s="419" t="s">
        <v>350</v>
      </c>
      <c r="N131" s="419" t="s">
        <v>388</v>
      </c>
      <c r="O131" s="419" t="s">
        <v>350</v>
      </c>
      <c r="P131" s="419" t="s">
        <v>350</v>
      </c>
      <c r="Q131" s="419" t="s">
        <v>350</v>
      </c>
      <c r="R131" s="419" t="s">
        <v>350</v>
      </c>
      <c r="S131" s="419" t="s">
        <v>350</v>
      </c>
      <c r="T131" s="419" t="s">
        <v>350</v>
      </c>
      <c r="U131" s="419" t="s">
        <v>350</v>
      </c>
      <c r="V131" s="419" t="s">
        <v>351</v>
      </c>
      <c r="W131" s="419" t="s">
        <v>388</v>
      </c>
      <c r="X131" s="419" t="s">
        <v>350</v>
      </c>
      <c r="Y131" s="422">
        <v>36405.64</v>
      </c>
    </row>
    <row r="132" spans="2:25" x14ac:dyDescent="0.25">
      <c r="B132" s="419" t="s">
        <v>486</v>
      </c>
      <c r="C132" s="419" t="s">
        <v>829</v>
      </c>
      <c r="D132" s="419" t="s">
        <v>830</v>
      </c>
      <c r="E132" s="419" t="s">
        <v>831</v>
      </c>
      <c r="F132" s="419" t="s">
        <v>453</v>
      </c>
      <c r="G132" s="419" t="s">
        <v>350</v>
      </c>
      <c r="H132" s="419" t="s">
        <v>350</v>
      </c>
      <c r="I132" s="419" t="s">
        <v>350</v>
      </c>
      <c r="J132" s="419" t="s">
        <v>351</v>
      </c>
      <c r="K132" s="419" t="s">
        <v>350</v>
      </c>
      <c r="L132" s="419" t="s">
        <v>350</v>
      </c>
      <c r="M132" s="419" t="s">
        <v>350</v>
      </c>
      <c r="N132" s="419" t="s">
        <v>388</v>
      </c>
      <c r="O132" s="419" t="s">
        <v>350</v>
      </c>
      <c r="P132" s="419" t="s">
        <v>350</v>
      </c>
      <c r="Q132" s="419" t="s">
        <v>350</v>
      </c>
      <c r="R132" s="419" t="s">
        <v>350</v>
      </c>
      <c r="S132" s="419" t="s">
        <v>350</v>
      </c>
      <c r="T132" s="419" t="s">
        <v>350</v>
      </c>
      <c r="U132" s="419" t="s">
        <v>350</v>
      </c>
      <c r="V132" s="419" t="s">
        <v>351</v>
      </c>
      <c r="W132" s="419" t="s">
        <v>388</v>
      </c>
      <c r="X132" s="419" t="s">
        <v>350</v>
      </c>
      <c r="Y132" s="422">
        <v>36033.9</v>
      </c>
    </row>
    <row r="133" spans="2:25" x14ac:dyDescent="0.25">
      <c r="B133" s="419" t="s">
        <v>486</v>
      </c>
      <c r="C133" s="419" t="s">
        <v>832</v>
      </c>
      <c r="D133" s="419" t="s">
        <v>833</v>
      </c>
      <c r="E133" s="419" t="s">
        <v>834</v>
      </c>
      <c r="F133" s="419" t="s">
        <v>479</v>
      </c>
      <c r="G133" s="419" t="s">
        <v>350</v>
      </c>
      <c r="H133" s="419" t="s">
        <v>350</v>
      </c>
      <c r="I133" s="419" t="s">
        <v>350</v>
      </c>
      <c r="J133" s="419" t="s">
        <v>350</v>
      </c>
      <c r="K133" s="419" t="s">
        <v>350</v>
      </c>
      <c r="L133" s="419" t="s">
        <v>350</v>
      </c>
      <c r="M133" s="419" t="s">
        <v>351</v>
      </c>
      <c r="N133" s="419" t="s">
        <v>388</v>
      </c>
      <c r="O133" s="419" t="s">
        <v>350</v>
      </c>
      <c r="P133" s="419" t="s">
        <v>350</v>
      </c>
      <c r="Q133" s="419" t="s">
        <v>350</v>
      </c>
      <c r="R133" s="419" t="s">
        <v>350</v>
      </c>
      <c r="S133" s="419" t="s">
        <v>350</v>
      </c>
      <c r="T133" s="419" t="s">
        <v>350</v>
      </c>
      <c r="U133" s="419" t="s">
        <v>350</v>
      </c>
      <c r="V133" s="419" t="s">
        <v>351</v>
      </c>
      <c r="W133" s="419" t="s">
        <v>388</v>
      </c>
      <c r="X133" s="419" t="s">
        <v>350</v>
      </c>
      <c r="Y133" s="422">
        <v>3801.3599999999997</v>
      </c>
    </row>
    <row r="134" spans="2:25" x14ac:dyDescent="0.25">
      <c r="B134" s="419" t="s">
        <v>486</v>
      </c>
      <c r="C134" s="419" t="s">
        <v>835</v>
      </c>
      <c r="D134" s="419" t="s">
        <v>836</v>
      </c>
      <c r="E134" s="419" t="s">
        <v>837</v>
      </c>
      <c r="F134" s="419" t="s">
        <v>453</v>
      </c>
      <c r="G134" s="419" t="s">
        <v>350</v>
      </c>
      <c r="H134" s="419" t="s">
        <v>350</v>
      </c>
      <c r="I134" s="419" t="s">
        <v>350</v>
      </c>
      <c r="J134" s="419" t="s">
        <v>350</v>
      </c>
      <c r="K134" s="419" t="s">
        <v>350</v>
      </c>
      <c r="L134" s="419" t="s">
        <v>350</v>
      </c>
      <c r="M134" s="419" t="s">
        <v>351</v>
      </c>
      <c r="N134" s="419" t="s">
        <v>388</v>
      </c>
      <c r="O134" s="419" t="s">
        <v>350</v>
      </c>
      <c r="P134" s="419" t="s">
        <v>350</v>
      </c>
      <c r="Q134" s="419" t="s">
        <v>350</v>
      </c>
      <c r="R134" s="419" t="s">
        <v>350</v>
      </c>
      <c r="S134" s="419" t="s">
        <v>350</v>
      </c>
      <c r="T134" s="419" t="s">
        <v>350</v>
      </c>
      <c r="U134" s="419" t="s">
        <v>350</v>
      </c>
      <c r="V134" s="419" t="s">
        <v>351</v>
      </c>
      <c r="W134" s="419" t="s">
        <v>388</v>
      </c>
      <c r="X134" s="419" t="s">
        <v>350</v>
      </c>
      <c r="Y134" s="422">
        <v>21465.43</v>
      </c>
    </row>
    <row r="135" spans="2:25" x14ac:dyDescent="0.25">
      <c r="B135" s="419" t="s">
        <v>486</v>
      </c>
      <c r="C135" s="419" t="s">
        <v>838</v>
      </c>
      <c r="D135" s="419" t="s">
        <v>839</v>
      </c>
      <c r="E135" s="419" t="s">
        <v>840</v>
      </c>
      <c r="F135" s="419" t="s">
        <v>453</v>
      </c>
      <c r="G135" s="419" t="s">
        <v>350</v>
      </c>
      <c r="H135" s="419" t="s">
        <v>350</v>
      </c>
      <c r="I135" s="419" t="s">
        <v>350</v>
      </c>
      <c r="J135" s="419" t="s">
        <v>350</v>
      </c>
      <c r="K135" s="419" t="s">
        <v>350</v>
      </c>
      <c r="L135" s="419" t="s">
        <v>350</v>
      </c>
      <c r="M135" s="419" t="s">
        <v>350</v>
      </c>
      <c r="N135" s="419" t="s">
        <v>388</v>
      </c>
      <c r="O135" s="419" t="s">
        <v>350</v>
      </c>
      <c r="P135" s="419" t="s">
        <v>350</v>
      </c>
      <c r="Q135" s="419" t="s">
        <v>350</v>
      </c>
      <c r="R135" s="419" t="s">
        <v>350</v>
      </c>
      <c r="S135" s="419" t="s">
        <v>351</v>
      </c>
      <c r="T135" s="419" t="s">
        <v>350</v>
      </c>
      <c r="U135" s="419" t="s">
        <v>350</v>
      </c>
      <c r="V135" s="419" t="s">
        <v>351</v>
      </c>
      <c r="W135" s="419" t="s">
        <v>388</v>
      </c>
      <c r="X135" s="419" t="s">
        <v>350</v>
      </c>
      <c r="Y135" s="422">
        <v>70336.12</v>
      </c>
    </row>
    <row r="136" spans="2:25" x14ac:dyDescent="0.25">
      <c r="B136" s="419" t="s">
        <v>486</v>
      </c>
      <c r="C136" s="419" t="s">
        <v>841</v>
      </c>
      <c r="D136" s="419" t="s">
        <v>842</v>
      </c>
      <c r="E136" s="419" t="s">
        <v>1051</v>
      </c>
      <c r="F136" s="419" t="s">
        <v>479</v>
      </c>
      <c r="G136" s="419" t="s">
        <v>350</v>
      </c>
      <c r="H136" s="419" t="s">
        <v>350</v>
      </c>
      <c r="I136" s="419" t="s">
        <v>350</v>
      </c>
      <c r="J136" s="419" t="s">
        <v>351</v>
      </c>
      <c r="K136" s="419" t="s">
        <v>350</v>
      </c>
      <c r="L136" s="419" t="s">
        <v>350</v>
      </c>
      <c r="M136" s="419" t="s">
        <v>350</v>
      </c>
      <c r="N136" s="419" t="s">
        <v>388</v>
      </c>
      <c r="O136" s="419" t="s">
        <v>350</v>
      </c>
      <c r="P136" s="419" t="s">
        <v>350</v>
      </c>
      <c r="Q136" s="419" t="s">
        <v>350</v>
      </c>
      <c r="R136" s="419" t="s">
        <v>350</v>
      </c>
      <c r="S136" s="419" t="s">
        <v>350</v>
      </c>
      <c r="T136" s="419" t="s">
        <v>350</v>
      </c>
      <c r="U136" s="419" t="s">
        <v>350</v>
      </c>
      <c r="V136" s="419" t="s">
        <v>351</v>
      </c>
      <c r="W136" s="419" t="s">
        <v>388</v>
      </c>
      <c r="X136" s="419" t="s">
        <v>350</v>
      </c>
      <c r="Y136" s="422">
        <v>34192.710000000006</v>
      </c>
    </row>
    <row r="137" spans="2:25" x14ac:dyDescent="0.25">
      <c r="B137" s="419" t="s">
        <v>486</v>
      </c>
      <c r="C137" s="419" t="s">
        <v>843</v>
      </c>
      <c r="D137" s="419" t="s">
        <v>844</v>
      </c>
      <c r="E137" s="419" t="s">
        <v>845</v>
      </c>
      <c r="F137" s="419" t="s">
        <v>479</v>
      </c>
      <c r="G137" s="419" t="s">
        <v>350</v>
      </c>
      <c r="H137" s="419" t="s">
        <v>350</v>
      </c>
      <c r="I137" s="419" t="s">
        <v>350</v>
      </c>
      <c r="J137" s="419" t="s">
        <v>350</v>
      </c>
      <c r="K137" s="419" t="s">
        <v>350</v>
      </c>
      <c r="L137" s="419" t="s">
        <v>350</v>
      </c>
      <c r="M137" s="419" t="s">
        <v>351</v>
      </c>
      <c r="N137" s="419" t="s">
        <v>388</v>
      </c>
      <c r="O137" s="419" t="s">
        <v>350</v>
      </c>
      <c r="P137" s="419" t="s">
        <v>350</v>
      </c>
      <c r="Q137" s="419" t="s">
        <v>350</v>
      </c>
      <c r="R137" s="419" t="s">
        <v>350</v>
      </c>
      <c r="S137" s="419" t="s">
        <v>350</v>
      </c>
      <c r="T137" s="419" t="s">
        <v>350</v>
      </c>
      <c r="U137" s="419" t="s">
        <v>350</v>
      </c>
      <c r="V137" s="419" t="s">
        <v>351</v>
      </c>
      <c r="W137" s="419" t="s">
        <v>388</v>
      </c>
      <c r="X137" s="419" t="s">
        <v>350</v>
      </c>
      <c r="Y137" s="422">
        <v>26844.38</v>
      </c>
    </row>
    <row r="138" spans="2:25" x14ac:dyDescent="0.25">
      <c r="B138" s="419" t="s">
        <v>486</v>
      </c>
      <c r="C138" s="419" t="s">
        <v>846</v>
      </c>
      <c r="D138" s="419" t="s">
        <v>847</v>
      </c>
      <c r="E138" s="419" t="s">
        <v>848</v>
      </c>
      <c r="F138" s="419" t="s">
        <v>479</v>
      </c>
      <c r="G138" s="419" t="s">
        <v>350</v>
      </c>
      <c r="H138" s="419" t="s">
        <v>350</v>
      </c>
      <c r="I138" s="419" t="s">
        <v>350</v>
      </c>
      <c r="J138" s="419" t="s">
        <v>351</v>
      </c>
      <c r="K138" s="419" t="s">
        <v>350</v>
      </c>
      <c r="L138" s="419" t="s">
        <v>350</v>
      </c>
      <c r="M138" s="419" t="s">
        <v>350</v>
      </c>
      <c r="N138" s="419" t="s">
        <v>388</v>
      </c>
      <c r="O138" s="419" t="s">
        <v>350</v>
      </c>
      <c r="P138" s="419" t="s">
        <v>350</v>
      </c>
      <c r="Q138" s="419" t="s">
        <v>350</v>
      </c>
      <c r="R138" s="419" t="s">
        <v>350</v>
      </c>
      <c r="S138" s="419" t="s">
        <v>350</v>
      </c>
      <c r="T138" s="419" t="s">
        <v>350</v>
      </c>
      <c r="U138" s="419" t="s">
        <v>350</v>
      </c>
      <c r="V138" s="419" t="s">
        <v>351</v>
      </c>
      <c r="W138" s="419" t="s">
        <v>388</v>
      </c>
      <c r="X138" s="419" t="s">
        <v>350</v>
      </c>
      <c r="Y138" s="422">
        <v>33814.710000000006</v>
      </c>
    </row>
    <row r="139" spans="2:25" x14ac:dyDescent="0.25">
      <c r="B139" s="419" t="s">
        <v>486</v>
      </c>
      <c r="C139" s="419" t="s">
        <v>849</v>
      </c>
      <c r="D139" s="419" t="s">
        <v>850</v>
      </c>
      <c r="E139" s="419" t="s">
        <v>851</v>
      </c>
      <c r="F139" s="419" t="s">
        <v>479</v>
      </c>
      <c r="G139" s="419" t="s">
        <v>350</v>
      </c>
      <c r="H139" s="419" t="s">
        <v>350</v>
      </c>
      <c r="I139" s="419" t="s">
        <v>350</v>
      </c>
      <c r="J139" s="419" t="s">
        <v>351</v>
      </c>
      <c r="K139" s="419" t="s">
        <v>350</v>
      </c>
      <c r="L139" s="419" t="s">
        <v>350</v>
      </c>
      <c r="M139" s="419" t="s">
        <v>350</v>
      </c>
      <c r="N139" s="419" t="s">
        <v>388</v>
      </c>
      <c r="O139" s="419" t="s">
        <v>350</v>
      </c>
      <c r="P139" s="419" t="s">
        <v>350</v>
      </c>
      <c r="Q139" s="419" t="s">
        <v>350</v>
      </c>
      <c r="R139" s="419" t="s">
        <v>350</v>
      </c>
      <c r="S139" s="419" t="s">
        <v>350</v>
      </c>
      <c r="T139" s="419" t="s">
        <v>350</v>
      </c>
      <c r="U139" s="419" t="s">
        <v>350</v>
      </c>
      <c r="V139" s="419" t="s">
        <v>351</v>
      </c>
      <c r="W139" s="419" t="s">
        <v>388</v>
      </c>
      <c r="X139" s="419" t="s">
        <v>350</v>
      </c>
      <c r="Y139" s="422">
        <v>84082.84</v>
      </c>
    </row>
    <row r="140" spans="2:25" x14ac:dyDescent="0.25">
      <c r="B140" s="419" t="s">
        <v>486</v>
      </c>
      <c r="C140" s="419" t="s">
        <v>852</v>
      </c>
      <c r="D140" s="419" t="s">
        <v>853</v>
      </c>
      <c r="E140" s="419" t="s">
        <v>854</v>
      </c>
      <c r="F140" s="419" t="s">
        <v>453</v>
      </c>
      <c r="G140" s="419" t="s">
        <v>350</v>
      </c>
      <c r="H140" s="419" t="s">
        <v>350</v>
      </c>
      <c r="I140" s="419" t="s">
        <v>350</v>
      </c>
      <c r="J140" s="419" t="s">
        <v>351</v>
      </c>
      <c r="K140" s="419" t="s">
        <v>350</v>
      </c>
      <c r="L140" s="419" t="s">
        <v>350</v>
      </c>
      <c r="M140" s="419" t="s">
        <v>350</v>
      </c>
      <c r="N140" s="419" t="s">
        <v>388</v>
      </c>
      <c r="O140" s="419" t="s">
        <v>350</v>
      </c>
      <c r="P140" s="419" t="s">
        <v>350</v>
      </c>
      <c r="Q140" s="419" t="s">
        <v>350</v>
      </c>
      <c r="R140" s="419" t="s">
        <v>350</v>
      </c>
      <c r="S140" s="419" t="s">
        <v>350</v>
      </c>
      <c r="T140" s="419" t="s">
        <v>350</v>
      </c>
      <c r="U140" s="419" t="s">
        <v>350</v>
      </c>
      <c r="V140" s="419" t="s">
        <v>351</v>
      </c>
      <c r="W140" s="419" t="s">
        <v>388</v>
      </c>
      <c r="X140" s="419" t="s">
        <v>350</v>
      </c>
      <c r="Y140" s="422">
        <v>33635.47</v>
      </c>
    </row>
    <row r="141" spans="2:25" x14ac:dyDescent="0.25">
      <c r="B141" s="419" t="s">
        <v>486</v>
      </c>
      <c r="C141" s="419" t="s">
        <v>855</v>
      </c>
      <c r="D141" s="419" t="s">
        <v>856</v>
      </c>
      <c r="E141" s="419" t="s">
        <v>857</v>
      </c>
      <c r="F141" s="419" t="s">
        <v>453</v>
      </c>
      <c r="G141" s="419" t="s">
        <v>350</v>
      </c>
      <c r="H141" s="419" t="s">
        <v>350</v>
      </c>
      <c r="I141" s="419" t="s">
        <v>350</v>
      </c>
      <c r="J141" s="419" t="s">
        <v>351</v>
      </c>
      <c r="K141" s="419" t="s">
        <v>350</v>
      </c>
      <c r="L141" s="419" t="s">
        <v>350</v>
      </c>
      <c r="M141" s="419" t="s">
        <v>350</v>
      </c>
      <c r="N141" s="419" t="s">
        <v>388</v>
      </c>
      <c r="O141" s="419" t="s">
        <v>350</v>
      </c>
      <c r="P141" s="419" t="s">
        <v>350</v>
      </c>
      <c r="Q141" s="419" t="s">
        <v>350</v>
      </c>
      <c r="R141" s="419" t="s">
        <v>350</v>
      </c>
      <c r="S141" s="419" t="s">
        <v>350</v>
      </c>
      <c r="T141" s="419" t="s">
        <v>350</v>
      </c>
      <c r="U141" s="419" t="s">
        <v>350</v>
      </c>
      <c r="V141" s="419" t="s">
        <v>351</v>
      </c>
      <c r="W141" s="419" t="s">
        <v>388</v>
      </c>
      <c r="X141" s="419" t="s">
        <v>350</v>
      </c>
      <c r="Y141" s="422">
        <v>36036.89</v>
      </c>
    </row>
    <row r="142" spans="2:25" x14ac:dyDescent="0.25">
      <c r="B142" s="419" t="s">
        <v>486</v>
      </c>
      <c r="C142" s="419" t="s">
        <v>858</v>
      </c>
      <c r="D142" s="419" t="s">
        <v>859</v>
      </c>
      <c r="E142" s="419" t="s">
        <v>860</v>
      </c>
      <c r="F142" s="419" t="s">
        <v>453</v>
      </c>
      <c r="G142" s="419" t="s">
        <v>350</v>
      </c>
      <c r="H142" s="419" t="s">
        <v>350</v>
      </c>
      <c r="I142" s="419" t="s">
        <v>350</v>
      </c>
      <c r="J142" s="419" t="s">
        <v>350</v>
      </c>
      <c r="K142" s="419" t="s">
        <v>350</v>
      </c>
      <c r="L142" s="419" t="s">
        <v>350</v>
      </c>
      <c r="M142" s="419" t="s">
        <v>351</v>
      </c>
      <c r="N142" s="419" t="s">
        <v>388</v>
      </c>
      <c r="O142" s="419" t="s">
        <v>350</v>
      </c>
      <c r="P142" s="419" t="s">
        <v>350</v>
      </c>
      <c r="Q142" s="419" t="s">
        <v>350</v>
      </c>
      <c r="R142" s="419" t="s">
        <v>350</v>
      </c>
      <c r="S142" s="419" t="s">
        <v>350</v>
      </c>
      <c r="T142" s="419" t="s">
        <v>350</v>
      </c>
      <c r="U142" s="419" t="s">
        <v>350</v>
      </c>
      <c r="V142" s="419" t="s">
        <v>351</v>
      </c>
      <c r="W142" s="419" t="s">
        <v>388</v>
      </c>
      <c r="X142" s="419" t="s">
        <v>350</v>
      </c>
      <c r="Y142" s="422">
        <v>22235.73</v>
      </c>
    </row>
    <row r="143" spans="2:25" x14ac:dyDescent="0.25">
      <c r="B143" s="419" t="s">
        <v>486</v>
      </c>
      <c r="C143" s="419" t="s">
        <v>861</v>
      </c>
      <c r="D143" s="419" t="s">
        <v>862</v>
      </c>
      <c r="E143" s="419" t="s">
        <v>863</v>
      </c>
      <c r="F143" s="419" t="s">
        <v>479</v>
      </c>
      <c r="G143" s="419" t="s">
        <v>350</v>
      </c>
      <c r="H143" s="419" t="s">
        <v>350</v>
      </c>
      <c r="I143" s="419" t="s">
        <v>350</v>
      </c>
      <c r="J143" s="419" t="s">
        <v>350</v>
      </c>
      <c r="K143" s="419" t="s">
        <v>350</v>
      </c>
      <c r="L143" s="419" t="s">
        <v>350</v>
      </c>
      <c r="M143" s="419" t="s">
        <v>351</v>
      </c>
      <c r="N143" s="419" t="s">
        <v>388</v>
      </c>
      <c r="O143" s="419" t="s">
        <v>350</v>
      </c>
      <c r="P143" s="419" t="s">
        <v>350</v>
      </c>
      <c r="Q143" s="419" t="s">
        <v>350</v>
      </c>
      <c r="R143" s="419" t="s">
        <v>350</v>
      </c>
      <c r="S143" s="419" t="s">
        <v>350</v>
      </c>
      <c r="T143" s="419" t="s">
        <v>350</v>
      </c>
      <c r="U143" s="419" t="s">
        <v>350</v>
      </c>
      <c r="V143" s="419" t="s">
        <v>351</v>
      </c>
      <c r="W143" s="419" t="s">
        <v>388</v>
      </c>
      <c r="X143" s="419" t="s">
        <v>350</v>
      </c>
      <c r="Y143" s="422">
        <v>21465.43</v>
      </c>
    </row>
    <row r="144" spans="2:25" x14ac:dyDescent="0.25">
      <c r="B144" s="419" t="s">
        <v>486</v>
      </c>
      <c r="C144" s="419" t="s">
        <v>864</v>
      </c>
      <c r="D144" s="419" t="s">
        <v>865</v>
      </c>
      <c r="E144" s="419" t="s">
        <v>866</v>
      </c>
      <c r="F144" s="419" t="s">
        <v>479</v>
      </c>
      <c r="G144" s="419" t="s">
        <v>350</v>
      </c>
      <c r="H144" s="419" t="s">
        <v>350</v>
      </c>
      <c r="I144" s="419" t="s">
        <v>350</v>
      </c>
      <c r="J144" s="419" t="s">
        <v>350</v>
      </c>
      <c r="K144" s="419" t="s">
        <v>350</v>
      </c>
      <c r="L144" s="419" t="s">
        <v>350</v>
      </c>
      <c r="M144" s="419" t="s">
        <v>351</v>
      </c>
      <c r="N144" s="419" t="s">
        <v>388</v>
      </c>
      <c r="O144" s="419" t="s">
        <v>350</v>
      </c>
      <c r="P144" s="419" t="s">
        <v>350</v>
      </c>
      <c r="Q144" s="419" t="s">
        <v>350</v>
      </c>
      <c r="R144" s="419" t="s">
        <v>350</v>
      </c>
      <c r="S144" s="419" t="s">
        <v>350</v>
      </c>
      <c r="T144" s="419" t="s">
        <v>350</v>
      </c>
      <c r="U144" s="419" t="s">
        <v>350</v>
      </c>
      <c r="V144" s="419" t="s">
        <v>351</v>
      </c>
      <c r="W144" s="419" t="s">
        <v>388</v>
      </c>
      <c r="X144" s="419" t="s">
        <v>350</v>
      </c>
      <c r="Y144" s="422">
        <v>12957.49</v>
      </c>
    </row>
    <row r="145" spans="2:25" x14ac:dyDescent="0.25">
      <c r="B145" s="419" t="s">
        <v>486</v>
      </c>
      <c r="C145" s="419" t="s">
        <v>867</v>
      </c>
      <c r="D145" s="419" t="s">
        <v>868</v>
      </c>
      <c r="E145" s="419" t="s">
        <v>869</v>
      </c>
      <c r="F145" s="419" t="s">
        <v>479</v>
      </c>
      <c r="G145" s="419" t="s">
        <v>350</v>
      </c>
      <c r="H145" s="419" t="s">
        <v>350</v>
      </c>
      <c r="I145" s="419" t="s">
        <v>350</v>
      </c>
      <c r="J145" s="419" t="s">
        <v>350</v>
      </c>
      <c r="K145" s="419" t="s">
        <v>350</v>
      </c>
      <c r="L145" s="419" t="s">
        <v>350</v>
      </c>
      <c r="M145" s="419" t="s">
        <v>351</v>
      </c>
      <c r="N145" s="419" t="s">
        <v>388</v>
      </c>
      <c r="O145" s="419" t="s">
        <v>350</v>
      </c>
      <c r="P145" s="419" t="s">
        <v>350</v>
      </c>
      <c r="Q145" s="419" t="s">
        <v>350</v>
      </c>
      <c r="R145" s="419" t="s">
        <v>350</v>
      </c>
      <c r="S145" s="419" t="s">
        <v>350</v>
      </c>
      <c r="T145" s="419" t="s">
        <v>350</v>
      </c>
      <c r="U145" s="419" t="s">
        <v>350</v>
      </c>
      <c r="V145" s="419" t="s">
        <v>351</v>
      </c>
      <c r="W145" s="419" t="s">
        <v>388</v>
      </c>
      <c r="X145" s="419" t="s">
        <v>350</v>
      </c>
      <c r="Y145" s="422">
        <v>33450.26</v>
      </c>
    </row>
    <row r="146" spans="2:25" x14ac:dyDescent="0.25">
      <c r="B146" s="419" t="s">
        <v>486</v>
      </c>
      <c r="C146" s="419" t="s">
        <v>870</v>
      </c>
      <c r="D146" s="419" t="s">
        <v>871</v>
      </c>
      <c r="E146" s="419" t="s">
        <v>872</v>
      </c>
      <c r="F146" s="419" t="s">
        <v>479</v>
      </c>
      <c r="G146" s="419" t="s">
        <v>350</v>
      </c>
      <c r="H146" s="419" t="s">
        <v>350</v>
      </c>
      <c r="I146" s="419" t="s">
        <v>350</v>
      </c>
      <c r="J146" s="419" t="s">
        <v>351</v>
      </c>
      <c r="K146" s="419" t="s">
        <v>350</v>
      </c>
      <c r="L146" s="419" t="s">
        <v>350</v>
      </c>
      <c r="M146" s="419" t="s">
        <v>350</v>
      </c>
      <c r="N146" s="419" t="s">
        <v>388</v>
      </c>
      <c r="O146" s="419" t="s">
        <v>350</v>
      </c>
      <c r="P146" s="419" t="s">
        <v>350</v>
      </c>
      <c r="Q146" s="419" t="s">
        <v>350</v>
      </c>
      <c r="R146" s="419" t="s">
        <v>350</v>
      </c>
      <c r="S146" s="419" t="s">
        <v>350</v>
      </c>
      <c r="T146" s="419" t="s">
        <v>350</v>
      </c>
      <c r="U146" s="419" t="s">
        <v>350</v>
      </c>
      <c r="V146" s="419" t="s">
        <v>351</v>
      </c>
      <c r="W146" s="419" t="s">
        <v>388</v>
      </c>
      <c r="X146" s="419" t="s">
        <v>350</v>
      </c>
      <c r="Y146" s="422">
        <v>34192.710000000006</v>
      </c>
    </row>
    <row r="147" spans="2:25" x14ac:dyDescent="0.25">
      <c r="B147" s="419" t="s">
        <v>486</v>
      </c>
      <c r="C147" s="419" t="s">
        <v>873</v>
      </c>
      <c r="D147" s="419" t="s">
        <v>874</v>
      </c>
      <c r="E147" s="419" t="s">
        <v>875</v>
      </c>
      <c r="F147" s="419" t="s">
        <v>479</v>
      </c>
      <c r="G147" s="419" t="s">
        <v>350</v>
      </c>
      <c r="H147" s="419" t="s">
        <v>350</v>
      </c>
      <c r="I147" s="419" t="s">
        <v>350</v>
      </c>
      <c r="J147" s="419" t="s">
        <v>351</v>
      </c>
      <c r="K147" s="419" t="s">
        <v>350</v>
      </c>
      <c r="L147" s="419" t="s">
        <v>350</v>
      </c>
      <c r="M147" s="419" t="s">
        <v>350</v>
      </c>
      <c r="N147" s="419" t="s">
        <v>388</v>
      </c>
      <c r="O147" s="419" t="s">
        <v>350</v>
      </c>
      <c r="P147" s="419" t="s">
        <v>350</v>
      </c>
      <c r="Q147" s="419" t="s">
        <v>350</v>
      </c>
      <c r="R147" s="419" t="s">
        <v>350</v>
      </c>
      <c r="S147" s="419" t="s">
        <v>350</v>
      </c>
      <c r="T147" s="419" t="s">
        <v>350</v>
      </c>
      <c r="U147" s="419" t="s">
        <v>350</v>
      </c>
      <c r="V147" s="419" t="s">
        <v>351</v>
      </c>
      <c r="W147" s="419" t="s">
        <v>388</v>
      </c>
      <c r="X147" s="419" t="s">
        <v>350</v>
      </c>
      <c r="Y147" s="422">
        <v>68946.069999999992</v>
      </c>
    </row>
    <row r="148" spans="2:25" x14ac:dyDescent="0.25">
      <c r="B148" s="419" t="s">
        <v>486</v>
      </c>
      <c r="C148" s="419" t="s">
        <v>876</v>
      </c>
      <c r="D148" s="419" t="s">
        <v>877</v>
      </c>
      <c r="E148" s="419" t="s">
        <v>878</v>
      </c>
      <c r="F148" s="419" t="s">
        <v>479</v>
      </c>
      <c r="G148" s="419" t="s">
        <v>350</v>
      </c>
      <c r="H148" s="419" t="s">
        <v>350</v>
      </c>
      <c r="I148" s="419" t="s">
        <v>350</v>
      </c>
      <c r="J148" s="419" t="s">
        <v>350</v>
      </c>
      <c r="K148" s="419" t="s">
        <v>350</v>
      </c>
      <c r="L148" s="419" t="s">
        <v>350</v>
      </c>
      <c r="M148" s="419" t="s">
        <v>351</v>
      </c>
      <c r="N148" s="419" t="s">
        <v>388</v>
      </c>
      <c r="O148" s="419" t="s">
        <v>350</v>
      </c>
      <c r="P148" s="419" t="s">
        <v>350</v>
      </c>
      <c r="Q148" s="419" t="s">
        <v>350</v>
      </c>
      <c r="R148" s="419" t="s">
        <v>350</v>
      </c>
      <c r="S148" s="419" t="s">
        <v>350</v>
      </c>
      <c r="T148" s="419" t="s">
        <v>350</v>
      </c>
      <c r="U148" s="419" t="s">
        <v>350</v>
      </c>
      <c r="V148" s="419" t="s">
        <v>351</v>
      </c>
      <c r="W148" s="419" t="s">
        <v>388</v>
      </c>
      <c r="X148" s="419" t="s">
        <v>350</v>
      </c>
      <c r="Y148" s="422">
        <v>11021.5</v>
      </c>
    </row>
    <row r="149" spans="2:25" x14ac:dyDescent="0.25">
      <c r="B149" s="419" t="s">
        <v>486</v>
      </c>
      <c r="C149" s="419" t="s">
        <v>879</v>
      </c>
      <c r="D149" s="419" t="s">
        <v>880</v>
      </c>
      <c r="E149" s="419" t="s">
        <v>881</v>
      </c>
      <c r="F149" s="419" t="s">
        <v>479</v>
      </c>
      <c r="G149" s="419" t="s">
        <v>350</v>
      </c>
      <c r="H149" s="419" t="s">
        <v>350</v>
      </c>
      <c r="I149" s="419" t="s">
        <v>350</v>
      </c>
      <c r="J149" s="419" t="s">
        <v>351</v>
      </c>
      <c r="K149" s="419" t="s">
        <v>350</v>
      </c>
      <c r="L149" s="419" t="s">
        <v>350</v>
      </c>
      <c r="M149" s="419" t="s">
        <v>350</v>
      </c>
      <c r="N149" s="419" t="s">
        <v>388</v>
      </c>
      <c r="O149" s="419" t="s">
        <v>350</v>
      </c>
      <c r="P149" s="419" t="s">
        <v>350</v>
      </c>
      <c r="Q149" s="419" t="s">
        <v>350</v>
      </c>
      <c r="R149" s="419" t="s">
        <v>350</v>
      </c>
      <c r="S149" s="419" t="s">
        <v>350</v>
      </c>
      <c r="T149" s="419" t="s">
        <v>350</v>
      </c>
      <c r="U149" s="419" t="s">
        <v>350</v>
      </c>
      <c r="V149" s="419" t="s">
        <v>351</v>
      </c>
      <c r="W149" s="419" t="s">
        <v>388</v>
      </c>
      <c r="X149" s="419" t="s">
        <v>350</v>
      </c>
      <c r="Y149" s="422">
        <v>73715.14</v>
      </c>
    </row>
    <row r="150" spans="2:25" x14ac:dyDescent="0.25">
      <c r="B150" s="419" t="s">
        <v>486</v>
      </c>
      <c r="C150" s="419" t="s">
        <v>882</v>
      </c>
      <c r="D150" s="419" t="s">
        <v>883</v>
      </c>
      <c r="E150" s="419" t="s">
        <v>884</v>
      </c>
      <c r="F150" s="419" t="s">
        <v>479</v>
      </c>
      <c r="G150" s="419" t="s">
        <v>350</v>
      </c>
      <c r="H150" s="419" t="s">
        <v>350</v>
      </c>
      <c r="I150" s="419" t="s">
        <v>350</v>
      </c>
      <c r="J150" s="419" t="s">
        <v>350</v>
      </c>
      <c r="K150" s="419" t="s">
        <v>350</v>
      </c>
      <c r="L150" s="419" t="s">
        <v>350</v>
      </c>
      <c r="M150" s="419" t="s">
        <v>350</v>
      </c>
      <c r="N150" s="419" t="s">
        <v>388</v>
      </c>
      <c r="O150" s="419" t="s">
        <v>350</v>
      </c>
      <c r="P150" s="419" t="s">
        <v>350</v>
      </c>
      <c r="Q150" s="419" t="s">
        <v>350</v>
      </c>
      <c r="R150" s="419" t="s">
        <v>350</v>
      </c>
      <c r="S150" s="419" t="s">
        <v>351</v>
      </c>
      <c r="T150" s="419" t="s">
        <v>350</v>
      </c>
      <c r="U150" s="419" t="s">
        <v>350</v>
      </c>
      <c r="V150" s="419" t="s">
        <v>351</v>
      </c>
      <c r="W150" s="419" t="s">
        <v>388</v>
      </c>
      <c r="X150" s="419" t="s">
        <v>350</v>
      </c>
      <c r="Y150" s="422">
        <v>70336.12</v>
      </c>
    </row>
    <row r="151" spans="2:25" x14ac:dyDescent="0.25">
      <c r="B151" s="419" t="s">
        <v>486</v>
      </c>
      <c r="C151" s="419" t="s">
        <v>885</v>
      </c>
      <c r="D151" s="419" t="s">
        <v>886</v>
      </c>
      <c r="E151" s="419" t="s">
        <v>887</v>
      </c>
      <c r="F151" s="419" t="s">
        <v>479</v>
      </c>
      <c r="G151" s="419" t="s">
        <v>350</v>
      </c>
      <c r="H151" s="419" t="s">
        <v>350</v>
      </c>
      <c r="I151" s="419" t="s">
        <v>350</v>
      </c>
      <c r="J151" s="419" t="s">
        <v>350</v>
      </c>
      <c r="K151" s="419" t="s">
        <v>350</v>
      </c>
      <c r="L151" s="419" t="s">
        <v>350</v>
      </c>
      <c r="M151" s="419" t="s">
        <v>351</v>
      </c>
      <c r="N151" s="419" t="s">
        <v>388</v>
      </c>
      <c r="O151" s="419" t="s">
        <v>350</v>
      </c>
      <c r="P151" s="419" t="s">
        <v>350</v>
      </c>
      <c r="Q151" s="419" t="s">
        <v>350</v>
      </c>
      <c r="R151" s="419" t="s">
        <v>350</v>
      </c>
      <c r="S151" s="419" t="s">
        <v>350</v>
      </c>
      <c r="T151" s="419" t="s">
        <v>350</v>
      </c>
      <c r="U151" s="419" t="s">
        <v>350</v>
      </c>
      <c r="V151" s="419" t="s">
        <v>351</v>
      </c>
      <c r="W151" s="419" t="s">
        <v>388</v>
      </c>
      <c r="X151" s="419" t="s">
        <v>350</v>
      </c>
      <c r="Y151" s="422">
        <v>26345.78</v>
      </c>
    </row>
    <row r="152" spans="2:25" x14ac:dyDescent="0.25">
      <c r="B152" s="419" t="s">
        <v>486</v>
      </c>
      <c r="C152" s="419" t="s">
        <v>888</v>
      </c>
      <c r="D152" s="419" t="s">
        <v>889</v>
      </c>
      <c r="E152" s="419" t="s">
        <v>890</v>
      </c>
      <c r="F152" s="419" t="s">
        <v>479</v>
      </c>
      <c r="G152" s="419" t="s">
        <v>350</v>
      </c>
      <c r="H152" s="419" t="s">
        <v>350</v>
      </c>
      <c r="I152" s="419" t="s">
        <v>350</v>
      </c>
      <c r="J152" s="419" t="s">
        <v>350</v>
      </c>
      <c r="K152" s="419" t="s">
        <v>350</v>
      </c>
      <c r="L152" s="419" t="s">
        <v>350</v>
      </c>
      <c r="M152" s="419" t="s">
        <v>351</v>
      </c>
      <c r="N152" s="419" t="s">
        <v>388</v>
      </c>
      <c r="O152" s="419" t="s">
        <v>350</v>
      </c>
      <c r="P152" s="419" t="s">
        <v>350</v>
      </c>
      <c r="Q152" s="419" t="s">
        <v>350</v>
      </c>
      <c r="R152" s="419" t="s">
        <v>350</v>
      </c>
      <c r="S152" s="419" t="s">
        <v>350</v>
      </c>
      <c r="T152" s="419" t="s">
        <v>350</v>
      </c>
      <c r="U152" s="419" t="s">
        <v>350</v>
      </c>
      <c r="V152" s="419" t="s">
        <v>351</v>
      </c>
      <c r="W152" s="419" t="s">
        <v>388</v>
      </c>
      <c r="X152" s="419" t="s">
        <v>350</v>
      </c>
      <c r="Y152" s="422">
        <v>26641.8</v>
      </c>
    </row>
    <row r="153" spans="2:25" x14ac:dyDescent="0.25">
      <c r="B153" s="419" t="s">
        <v>486</v>
      </c>
      <c r="C153" s="419" t="s">
        <v>1052</v>
      </c>
      <c r="D153" s="419" t="s">
        <v>1053</v>
      </c>
      <c r="E153" s="419" t="s">
        <v>1054</v>
      </c>
      <c r="F153" s="419" t="s">
        <v>479</v>
      </c>
      <c r="G153" s="419" t="s">
        <v>350</v>
      </c>
      <c r="H153" s="419" t="s">
        <v>350</v>
      </c>
      <c r="I153" s="419" t="s">
        <v>350</v>
      </c>
      <c r="J153" s="419" t="s">
        <v>350</v>
      </c>
      <c r="K153" s="419" t="s">
        <v>350</v>
      </c>
      <c r="L153" s="419" t="s">
        <v>350</v>
      </c>
      <c r="M153" s="419" t="s">
        <v>351</v>
      </c>
      <c r="N153" s="419" t="s">
        <v>388</v>
      </c>
      <c r="O153" s="419" t="s">
        <v>350</v>
      </c>
      <c r="P153" s="419" t="s">
        <v>350</v>
      </c>
      <c r="Q153" s="419" t="s">
        <v>350</v>
      </c>
      <c r="R153" s="419" t="s">
        <v>350</v>
      </c>
      <c r="S153" s="419" t="s">
        <v>350</v>
      </c>
      <c r="T153" s="419" t="s">
        <v>350</v>
      </c>
      <c r="U153" s="419" t="s">
        <v>350</v>
      </c>
      <c r="V153" s="419" t="s">
        <v>351</v>
      </c>
      <c r="W153" s="419" t="s">
        <v>388</v>
      </c>
      <c r="X153" s="419" t="s">
        <v>350</v>
      </c>
      <c r="Y153" s="422">
        <v>10607.39</v>
      </c>
    </row>
    <row r="154" spans="2:25" x14ac:dyDescent="0.25">
      <c r="B154" s="151" t="s">
        <v>345</v>
      </c>
      <c r="C154" s="152">
        <f>COUNTA(Tabla11[RFC])</f>
        <v>138</v>
      </c>
      <c r="D154" s="48"/>
      <c r="F154" s="48"/>
      <c r="G154" s="150"/>
      <c r="H154" s="46"/>
      <c r="I154" s="46"/>
      <c r="J154" s="46"/>
      <c r="K154" s="46"/>
      <c r="L154" s="46"/>
      <c r="M154" s="46"/>
      <c r="N154" s="46"/>
      <c r="O154" s="48"/>
      <c r="P154" s="48"/>
      <c r="Q154" s="48"/>
      <c r="R154" s="48"/>
      <c r="S154" s="48"/>
      <c r="T154" s="48"/>
      <c r="U154" s="48"/>
      <c r="V154" s="483" t="s">
        <v>139</v>
      </c>
      <c r="W154" s="483"/>
      <c r="X154" s="483"/>
      <c r="Y154" s="153">
        <f>SUBTOTAL(109,Tabla11[Columna1])</f>
        <v>7950888.7199999979</v>
      </c>
    </row>
    <row r="155" spans="2:25" x14ac:dyDescent="0.25">
      <c r="B155" s="50"/>
      <c r="C155" s="51"/>
      <c r="D155" s="51"/>
      <c r="E155" s="52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154"/>
    </row>
    <row r="156" spans="2:25" x14ac:dyDescent="0.25">
      <c r="B156" s="54" t="s">
        <v>80</v>
      </c>
      <c r="C156" s="150"/>
      <c r="D156" s="150"/>
      <c r="E156" s="155"/>
      <c r="F156" s="150"/>
      <c r="G156" s="150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</row>
    <row r="157" spans="2:25" x14ac:dyDescent="0.25">
      <c r="B157" s="54" t="s">
        <v>346</v>
      </c>
      <c r="C157" s="150"/>
      <c r="D157" s="150"/>
      <c r="E157" s="155"/>
      <c r="F157" s="150"/>
      <c r="G157" s="150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</row>
    <row r="158" spans="2:25" x14ac:dyDescent="0.25">
      <c r="B158" s="54"/>
      <c r="C158" s="150"/>
      <c r="D158" s="150"/>
      <c r="E158" s="155"/>
      <c r="F158" s="150"/>
      <c r="G158" s="150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</row>
    <row r="159" spans="2:25" x14ac:dyDescent="0.25">
      <c r="B159" s="54"/>
      <c r="C159" s="150"/>
      <c r="D159" s="150"/>
      <c r="E159" s="155"/>
      <c r="F159" s="150"/>
      <c r="G159" s="150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</row>
    <row r="160" spans="2:25" x14ac:dyDescent="0.25">
      <c r="B160" s="156"/>
      <c r="C160" s="150"/>
      <c r="D160" s="150"/>
      <c r="E160" s="155"/>
      <c r="F160" s="150"/>
      <c r="G160" s="150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</row>
    <row r="161" spans="2:4" x14ac:dyDescent="0.25">
      <c r="B161" s="11"/>
      <c r="C161" s="12"/>
      <c r="D161" s="13"/>
    </row>
    <row r="162" spans="2:4" x14ac:dyDescent="0.25">
      <c r="B162" s="433" t="str">
        <f>'B)'!B36:D36</f>
        <v>HÉCTOR ALEJANDRO GONZÁLEZ LÓPEZ</v>
      </c>
      <c r="C162" s="434"/>
      <c r="D162" s="435"/>
    </row>
    <row r="163" spans="2:4" x14ac:dyDescent="0.25">
      <c r="B163" s="448" t="s">
        <v>42</v>
      </c>
      <c r="C163" s="449"/>
      <c r="D163" s="450"/>
    </row>
    <row r="164" spans="2:4" x14ac:dyDescent="0.25">
      <c r="B164" s="14"/>
      <c r="C164" s="348"/>
      <c r="D164" s="16"/>
    </row>
    <row r="165" spans="2:4" x14ac:dyDescent="0.25">
      <c r="B165" s="433" t="str">
        <f>'B)'!B39:D39</f>
        <v>UNIDAD DE ENLACE PEF / CONAC</v>
      </c>
      <c r="C165" s="434"/>
      <c r="D165" s="435"/>
    </row>
    <row r="166" spans="2:4" x14ac:dyDescent="0.25">
      <c r="B166" s="448" t="s">
        <v>43</v>
      </c>
      <c r="C166" s="449"/>
      <c r="D166" s="450"/>
    </row>
    <row r="167" spans="2:4" x14ac:dyDescent="0.25">
      <c r="B167" s="14"/>
      <c r="C167" s="348"/>
      <c r="D167" s="16"/>
    </row>
    <row r="168" spans="2:4" x14ac:dyDescent="0.25">
      <c r="B168" s="433"/>
      <c r="C168" s="434"/>
      <c r="D168" s="435"/>
    </row>
    <row r="169" spans="2:4" x14ac:dyDescent="0.25">
      <c r="B169" s="448" t="s">
        <v>44</v>
      </c>
      <c r="C169" s="449"/>
      <c r="D169" s="450"/>
    </row>
    <row r="170" spans="2:4" x14ac:dyDescent="0.25">
      <c r="B170" s="14"/>
      <c r="C170" s="348"/>
      <c r="D170" s="16"/>
    </row>
    <row r="171" spans="2:4" x14ac:dyDescent="0.25">
      <c r="B171" s="451">
        <f>'B)'!B45:D45</f>
        <v>44378</v>
      </c>
      <c r="C171" s="457"/>
      <c r="D171" s="458"/>
    </row>
    <row r="172" spans="2:4" x14ac:dyDescent="0.25">
      <c r="B172" s="448" t="s">
        <v>45</v>
      </c>
      <c r="C172" s="449"/>
      <c r="D172" s="450"/>
    </row>
    <row r="173" spans="2:4" x14ac:dyDescent="0.25">
      <c r="B173" s="369"/>
      <c r="C173" s="370"/>
      <c r="D173" s="371"/>
    </row>
  </sheetData>
  <mergeCells count="25">
    <mergeCell ref="B165:D165"/>
    <mergeCell ref="B163:D163"/>
    <mergeCell ref="B162:D162"/>
    <mergeCell ref="V154:X154"/>
    <mergeCell ref="Y11:Y13"/>
    <mergeCell ref="V11:V13"/>
    <mergeCell ref="W11:W13"/>
    <mergeCell ref="X11:X13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B166:D166"/>
    <mergeCell ref="B168:D168"/>
    <mergeCell ref="B169:D169"/>
    <mergeCell ref="B171:D171"/>
    <mergeCell ref="B172:D172"/>
  </mergeCells>
  <dataValidations count="1">
    <dataValidation allowBlank="1" showInputMessage="1" showErrorMessage="1" sqref="B8" xr:uid="{00000000-0002-0000-0400-000000000000}"/>
  </dataValidations>
  <pageMargins left="0.7" right="0.7" top="0.75" bottom="0.75" header="0.3" footer="0.3"/>
  <pageSetup scale="35" orientation="landscape" r:id="rId1"/>
  <headerFooter>
    <oddFooter xml:space="preserve">&amp;L
</oddFooter>
  </headerFooter>
  <rowBreaks count="1" manualBreakCount="1">
    <brk id="92" max="24" man="1"/>
  </rowBreaks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W173"/>
  <sheetViews>
    <sheetView showGridLines="0" view="pageBreakPreview" topLeftCell="A144" zoomScale="80" zoomScaleNormal="100" zoomScaleSheetLayoutView="80" workbookViewId="0">
      <selection activeCell="B172" sqref="B172:E172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3" ht="17.25" customHeight="1" x14ac:dyDescent="0.5">
      <c r="B1" s="157"/>
      <c r="C1" s="158"/>
      <c r="D1" s="158"/>
      <c r="E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9"/>
      <c r="T1" s="159"/>
      <c r="U1" s="159"/>
      <c r="V1" s="159"/>
    </row>
    <row r="2" spans="2:23" ht="17.25" customHeight="1" x14ac:dyDescent="0.5">
      <c r="B2" s="157"/>
      <c r="C2" s="158"/>
      <c r="D2" s="158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59"/>
      <c r="U2" s="159"/>
      <c r="V2" s="159"/>
    </row>
    <row r="3" spans="2:23" ht="17.25" customHeight="1" x14ac:dyDescent="0.5">
      <c r="B3" s="157"/>
      <c r="C3" s="158"/>
      <c r="D3" s="158"/>
      <c r="E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9"/>
      <c r="T3" s="159"/>
      <c r="U3" s="159"/>
      <c r="V3" s="159"/>
    </row>
    <row r="4" spans="2:23" ht="17.25" customHeight="1" x14ac:dyDescent="0.5">
      <c r="B4" s="157"/>
      <c r="C4" s="158"/>
      <c r="D4" s="158"/>
      <c r="E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9"/>
      <c r="T4" s="159"/>
      <c r="U4" s="159"/>
      <c r="V4" s="159"/>
    </row>
    <row r="5" spans="2:23" ht="17.25" customHeight="1" x14ac:dyDescent="0.5">
      <c r="B5" s="157"/>
      <c r="C5" s="158"/>
      <c r="D5" s="158"/>
      <c r="E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9"/>
      <c r="T5" s="159"/>
      <c r="U5" s="159"/>
      <c r="V5" s="159"/>
    </row>
    <row r="6" spans="2:23" ht="17.25" customHeight="1" x14ac:dyDescent="0.5">
      <c r="B6" s="157"/>
      <c r="C6" s="158"/>
      <c r="D6" s="158"/>
      <c r="E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9"/>
      <c r="T6" s="159"/>
      <c r="U6" s="159"/>
      <c r="V6" s="159"/>
    </row>
    <row r="7" spans="2:23" s="65" customFormat="1" ht="17.25" customHeight="1" x14ac:dyDescent="0.3">
      <c r="B7" s="62" t="s">
        <v>140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 t="str">
        <f>'Caratula Resumen'!D16</f>
        <v xml:space="preserve"> ZACATECAS </v>
      </c>
      <c r="V7" s="64"/>
    </row>
    <row r="8" spans="2:23" s="65" customFormat="1" ht="17.100000000000001" customHeight="1" x14ac:dyDescent="0.3">
      <c r="B8" s="357" t="s">
        <v>280</v>
      </c>
      <c r="C8" s="358"/>
      <c r="D8" s="358"/>
      <c r="E8" s="358"/>
      <c r="F8" s="358"/>
      <c r="G8" s="358"/>
      <c r="H8" s="358"/>
      <c r="I8" s="358"/>
      <c r="J8" s="359"/>
      <c r="K8" s="66"/>
      <c r="L8" s="66"/>
      <c r="M8" s="66"/>
      <c r="N8" s="66"/>
      <c r="O8" s="66"/>
      <c r="P8" s="66"/>
      <c r="Q8" s="66"/>
      <c r="R8" s="66"/>
      <c r="S8" s="66"/>
      <c r="T8" s="67"/>
      <c r="U8" s="352" t="str">
        <f>'Caratula Resumen'!D18</f>
        <v>II Trimestre</v>
      </c>
      <c r="V8" s="337"/>
    </row>
    <row r="9" spans="2:23" ht="17.25" customHeigh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142"/>
    </row>
    <row r="10" spans="2:23" ht="5.0999999999999996" hidden="1" customHeight="1" x14ac:dyDescent="0.35">
      <c r="B10" s="144"/>
      <c r="C10" s="143"/>
      <c r="D10" s="143"/>
      <c r="E10" s="143"/>
      <c r="F10" s="143"/>
      <c r="G10" s="143"/>
      <c r="H10" s="143"/>
      <c r="I10" s="143"/>
      <c r="J10" s="144"/>
    </row>
    <row r="11" spans="2:23" ht="37.5" customHeight="1" x14ac:dyDescent="0.25">
      <c r="B11" s="460" t="s">
        <v>47</v>
      </c>
      <c r="C11" s="486" t="s">
        <v>141</v>
      </c>
      <c r="D11" s="486" t="s">
        <v>73</v>
      </c>
      <c r="E11" s="488" t="s">
        <v>95</v>
      </c>
      <c r="F11" s="490" t="s">
        <v>49</v>
      </c>
      <c r="G11" s="490" t="s">
        <v>50</v>
      </c>
      <c r="H11" s="492" t="s">
        <v>142</v>
      </c>
      <c r="I11" s="465" t="s">
        <v>143</v>
      </c>
      <c r="J11" s="468" t="s">
        <v>52</v>
      </c>
      <c r="K11" s="468"/>
      <c r="L11" s="468"/>
      <c r="M11" s="468"/>
      <c r="N11" s="468"/>
      <c r="O11" s="468"/>
      <c r="P11" s="468"/>
      <c r="Q11" s="465" t="s">
        <v>144</v>
      </c>
      <c r="R11" s="484" t="s">
        <v>145</v>
      </c>
      <c r="S11" s="465" t="s">
        <v>146</v>
      </c>
      <c r="T11" s="465"/>
      <c r="U11" s="465" t="s">
        <v>54</v>
      </c>
      <c r="V11" s="484" t="s">
        <v>55</v>
      </c>
    </row>
    <row r="12" spans="2:23" ht="55.5" customHeight="1" x14ac:dyDescent="0.25">
      <c r="B12" s="460"/>
      <c r="C12" s="487"/>
      <c r="D12" s="487"/>
      <c r="E12" s="489"/>
      <c r="F12" s="491"/>
      <c r="G12" s="491"/>
      <c r="H12" s="493"/>
      <c r="I12" s="465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65"/>
      <c r="R12" s="485"/>
      <c r="S12" s="76" t="s">
        <v>147</v>
      </c>
      <c r="T12" s="76" t="s">
        <v>148</v>
      </c>
      <c r="U12" s="465"/>
      <c r="V12" s="484"/>
    </row>
    <row r="13" spans="2:23" ht="5.0999999999999996" customHeight="1" x14ac:dyDescent="0.25"/>
    <row r="14" spans="2:23" ht="76.5" hidden="1" x14ac:dyDescent="0.25">
      <c r="B14" s="80" t="s">
        <v>47</v>
      </c>
      <c r="C14" s="80" t="s">
        <v>141</v>
      </c>
      <c r="D14" s="80" t="s">
        <v>73</v>
      </c>
      <c r="E14" s="160" t="s">
        <v>95</v>
      </c>
      <c r="F14" s="160" t="s">
        <v>49</v>
      </c>
      <c r="G14" s="160" t="s">
        <v>50</v>
      </c>
      <c r="H14" s="80" t="s">
        <v>142</v>
      </c>
      <c r="I14" s="80" t="s">
        <v>143</v>
      </c>
      <c r="J14" s="74" t="s">
        <v>63</v>
      </c>
      <c r="K14" s="74" t="s">
        <v>64</v>
      </c>
      <c r="L14" s="74" t="s">
        <v>65</v>
      </c>
      <c r="M14" s="74" t="s">
        <v>66</v>
      </c>
      <c r="N14" s="74" t="s">
        <v>67</v>
      </c>
      <c r="O14" s="74" t="s">
        <v>104</v>
      </c>
      <c r="P14" s="74" t="s">
        <v>105</v>
      </c>
      <c r="Q14" s="80" t="s">
        <v>144</v>
      </c>
      <c r="R14" s="80" t="s">
        <v>145</v>
      </c>
      <c r="S14" s="74" t="s">
        <v>149</v>
      </c>
      <c r="T14" s="74" t="s">
        <v>150</v>
      </c>
      <c r="U14" s="80" t="s">
        <v>54</v>
      </c>
      <c r="V14" s="80" t="s">
        <v>55</v>
      </c>
    </row>
    <row r="15" spans="2:23" x14ac:dyDescent="0.25">
      <c r="B15" s="421" t="s">
        <v>486</v>
      </c>
      <c r="C15" s="421" t="s">
        <v>453</v>
      </c>
      <c r="D15" s="421" t="s">
        <v>352</v>
      </c>
      <c r="E15" s="421" t="s">
        <v>490</v>
      </c>
      <c r="F15" s="421" t="s">
        <v>491</v>
      </c>
      <c r="G15" s="421" t="s">
        <v>492</v>
      </c>
      <c r="H15" s="421" t="s">
        <v>354</v>
      </c>
      <c r="I15" s="421" t="s">
        <v>355</v>
      </c>
      <c r="J15" s="421" t="s">
        <v>458</v>
      </c>
      <c r="K15" s="421" t="s">
        <v>459</v>
      </c>
      <c r="L15" s="421" t="s">
        <v>356</v>
      </c>
      <c r="M15" s="421" t="s">
        <v>357</v>
      </c>
      <c r="N15" s="421" t="s">
        <v>358</v>
      </c>
      <c r="O15" s="421" t="s">
        <v>359</v>
      </c>
      <c r="P15" s="421" t="s">
        <v>891</v>
      </c>
      <c r="Q15" s="421" t="s">
        <v>360</v>
      </c>
      <c r="R15" s="420"/>
      <c r="S15" s="421" t="s">
        <v>1056</v>
      </c>
      <c r="T15" s="421" t="s">
        <v>1057</v>
      </c>
      <c r="U15" s="421">
        <v>39513.370000000003</v>
      </c>
      <c r="V15" s="421">
        <v>3000</v>
      </c>
      <c r="W15" s="347"/>
    </row>
    <row r="16" spans="2:23" x14ac:dyDescent="0.25">
      <c r="B16" s="421" t="s">
        <v>486</v>
      </c>
      <c r="C16" s="421" t="s">
        <v>453</v>
      </c>
      <c r="D16" s="421" t="s">
        <v>352</v>
      </c>
      <c r="E16" s="421" t="s">
        <v>493</v>
      </c>
      <c r="F16" s="421" t="s">
        <v>494</v>
      </c>
      <c r="G16" s="421" t="s">
        <v>495</v>
      </c>
      <c r="H16" s="421" t="s">
        <v>361</v>
      </c>
      <c r="I16" s="421" t="s">
        <v>355</v>
      </c>
      <c r="J16" s="421" t="s">
        <v>458</v>
      </c>
      <c r="K16" s="421" t="s">
        <v>459</v>
      </c>
      <c r="L16" s="421" t="s">
        <v>356</v>
      </c>
      <c r="M16" s="421" t="s">
        <v>357</v>
      </c>
      <c r="N16" s="421" t="s">
        <v>362</v>
      </c>
      <c r="O16" s="421" t="s">
        <v>359</v>
      </c>
      <c r="P16" s="421" t="s">
        <v>892</v>
      </c>
      <c r="Q16" s="421" t="s">
        <v>351</v>
      </c>
      <c r="R16" s="420"/>
      <c r="S16" s="421" t="s">
        <v>1056</v>
      </c>
      <c r="T16" s="421" t="s">
        <v>1057</v>
      </c>
      <c r="U16" s="421">
        <v>40670.94</v>
      </c>
      <c r="V16" s="421">
        <v>3000</v>
      </c>
      <c r="W16" s="347"/>
    </row>
    <row r="17" spans="2:23" x14ac:dyDescent="0.25">
      <c r="B17" s="421" t="s">
        <v>486</v>
      </c>
      <c r="C17" s="421" t="s">
        <v>453</v>
      </c>
      <c r="D17" s="421" t="s">
        <v>352</v>
      </c>
      <c r="E17" s="421" t="s">
        <v>496</v>
      </c>
      <c r="F17" s="421" t="s">
        <v>497</v>
      </c>
      <c r="G17" s="421" t="s">
        <v>498</v>
      </c>
      <c r="H17" s="421" t="s">
        <v>363</v>
      </c>
      <c r="I17" s="421" t="s">
        <v>355</v>
      </c>
      <c r="J17" s="421" t="s">
        <v>458</v>
      </c>
      <c r="K17" s="421" t="s">
        <v>459</v>
      </c>
      <c r="L17" s="421" t="s">
        <v>356</v>
      </c>
      <c r="M17" s="421" t="s">
        <v>357</v>
      </c>
      <c r="N17" s="421" t="s">
        <v>364</v>
      </c>
      <c r="O17" s="421" t="s">
        <v>359</v>
      </c>
      <c r="P17" s="421" t="s">
        <v>893</v>
      </c>
      <c r="Q17" s="421" t="s">
        <v>351</v>
      </c>
      <c r="R17" s="420"/>
      <c r="S17" s="421" t="s">
        <v>1056</v>
      </c>
      <c r="T17" s="421" t="s">
        <v>1057</v>
      </c>
      <c r="U17" s="421">
        <v>39545.75</v>
      </c>
      <c r="V17" s="421">
        <v>3000</v>
      </c>
      <c r="W17" s="347"/>
    </row>
    <row r="18" spans="2:23" x14ac:dyDescent="0.25">
      <c r="B18" s="421" t="s">
        <v>486</v>
      </c>
      <c r="C18" s="421" t="s">
        <v>453</v>
      </c>
      <c r="D18" s="421" t="s">
        <v>352</v>
      </c>
      <c r="E18" s="421" t="s">
        <v>499</v>
      </c>
      <c r="F18" s="421" t="s">
        <v>500</v>
      </c>
      <c r="G18" s="421" t="s">
        <v>501</v>
      </c>
      <c r="H18" s="421" t="s">
        <v>365</v>
      </c>
      <c r="I18" s="421" t="s">
        <v>355</v>
      </c>
      <c r="J18" s="421" t="s">
        <v>458</v>
      </c>
      <c r="K18" s="421" t="s">
        <v>459</v>
      </c>
      <c r="L18" s="421" t="s">
        <v>356</v>
      </c>
      <c r="M18" s="421" t="s">
        <v>357</v>
      </c>
      <c r="N18" s="421" t="s">
        <v>366</v>
      </c>
      <c r="O18" s="421" t="s">
        <v>359</v>
      </c>
      <c r="P18" s="421" t="s">
        <v>894</v>
      </c>
      <c r="Q18" s="421" t="s">
        <v>351</v>
      </c>
      <c r="R18" s="420"/>
      <c r="S18" s="421" t="s">
        <v>1056</v>
      </c>
      <c r="T18" s="421" t="s">
        <v>1057</v>
      </c>
      <c r="U18" s="421">
        <v>49089.14</v>
      </c>
      <c r="V18" s="421">
        <v>6855.42</v>
      </c>
      <c r="W18" s="347"/>
    </row>
    <row r="19" spans="2:23" x14ac:dyDescent="0.25">
      <c r="B19" s="421" t="s">
        <v>486</v>
      </c>
      <c r="C19" s="421" t="s">
        <v>453</v>
      </c>
      <c r="D19" s="421" t="s">
        <v>352</v>
      </c>
      <c r="E19" s="421" t="s">
        <v>502</v>
      </c>
      <c r="F19" s="421" t="s">
        <v>503</v>
      </c>
      <c r="G19" s="421" t="s">
        <v>504</v>
      </c>
      <c r="H19" s="421" t="s">
        <v>367</v>
      </c>
      <c r="I19" s="421" t="s">
        <v>355</v>
      </c>
      <c r="J19" s="421" t="s">
        <v>458</v>
      </c>
      <c r="K19" s="421" t="s">
        <v>459</v>
      </c>
      <c r="L19" s="421" t="s">
        <v>356</v>
      </c>
      <c r="M19" s="421" t="s">
        <v>357</v>
      </c>
      <c r="N19" s="421" t="s">
        <v>368</v>
      </c>
      <c r="O19" s="421" t="s">
        <v>359</v>
      </c>
      <c r="P19" s="421" t="s">
        <v>895</v>
      </c>
      <c r="Q19" s="421" t="s">
        <v>360</v>
      </c>
      <c r="R19" s="420"/>
      <c r="S19" s="421" t="s">
        <v>1056</v>
      </c>
      <c r="T19" s="421" t="s">
        <v>1057</v>
      </c>
      <c r="U19" s="421">
        <v>90946.6</v>
      </c>
      <c r="V19" s="421">
        <v>7000</v>
      </c>
      <c r="W19" s="347"/>
    </row>
    <row r="20" spans="2:23" x14ac:dyDescent="0.25">
      <c r="B20" s="421" t="s">
        <v>486</v>
      </c>
      <c r="C20" s="421" t="s">
        <v>453</v>
      </c>
      <c r="D20" s="421" t="s">
        <v>352</v>
      </c>
      <c r="E20" s="421" t="s">
        <v>505</v>
      </c>
      <c r="F20" s="421" t="s">
        <v>506</v>
      </c>
      <c r="G20" s="421" t="s">
        <v>507</v>
      </c>
      <c r="H20" s="421" t="s">
        <v>369</v>
      </c>
      <c r="I20" s="421" t="s">
        <v>355</v>
      </c>
      <c r="J20" s="421" t="s">
        <v>458</v>
      </c>
      <c r="K20" s="421" t="s">
        <v>459</v>
      </c>
      <c r="L20" s="421" t="s">
        <v>356</v>
      </c>
      <c r="M20" s="421" t="s">
        <v>357</v>
      </c>
      <c r="N20" s="421" t="s">
        <v>370</v>
      </c>
      <c r="O20" s="421" t="s">
        <v>359</v>
      </c>
      <c r="P20" s="421" t="s">
        <v>896</v>
      </c>
      <c r="Q20" s="421" t="s">
        <v>360</v>
      </c>
      <c r="R20" s="420"/>
      <c r="S20" s="421" t="s">
        <v>1056</v>
      </c>
      <c r="T20" s="421" t="s">
        <v>1057</v>
      </c>
      <c r="U20" s="421">
        <v>95311.48</v>
      </c>
      <c r="V20" s="421">
        <v>1000</v>
      </c>
      <c r="W20" s="347"/>
    </row>
    <row r="21" spans="2:23" x14ac:dyDescent="0.25">
      <c r="B21" s="421" t="s">
        <v>486</v>
      </c>
      <c r="C21" s="421" t="s">
        <v>453</v>
      </c>
      <c r="D21" s="421" t="s">
        <v>352</v>
      </c>
      <c r="E21" s="421" t="s">
        <v>508</v>
      </c>
      <c r="F21" s="421" t="s">
        <v>509</v>
      </c>
      <c r="G21" s="421" t="s">
        <v>510</v>
      </c>
      <c r="H21" s="421" t="s">
        <v>354</v>
      </c>
      <c r="I21" s="421" t="s">
        <v>355</v>
      </c>
      <c r="J21" s="421" t="s">
        <v>458</v>
      </c>
      <c r="K21" s="421" t="s">
        <v>459</v>
      </c>
      <c r="L21" s="421" t="s">
        <v>356</v>
      </c>
      <c r="M21" s="421" t="s">
        <v>357</v>
      </c>
      <c r="N21" s="421" t="s">
        <v>358</v>
      </c>
      <c r="O21" s="421" t="s">
        <v>359</v>
      </c>
      <c r="P21" s="421" t="s">
        <v>897</v>
      </c>
      <c r="Q21" s="421" t="s">
        <v>360</v>
      </c>
      <c r="R21" s="420"/>
      <c r="S21" s="421" t="s">
        <v>1056</v>
      </c>
      <c r="T21" s="421" t="s">
        <v>1057</v>
      </c>
      <c r="U21" s="421">
        <v>52524.740000000005</v>
      </c>
      <c r="V21" s="421">
        <v>3000</v>
      </c>
      <c r="W21" s="347"/>
    </row>
    <row r="22" spans="2:23" x14ac:dyDescent="0.25">
      <c r="B22" s="421" t="s">
        <v>486</v>
      </c>
      <c r="C22" s="421" t="s">
        <v>453</v>
      </c>
      <c r="D22" s="421" t="s">
        <v>352</v>
      </c>
      <c r="E22" s="421" t="s">
        <v>511</v>
      </c>
      <c r="F22" s="421" t="s">
        <v>512</v>
      </c>
      <c r="G22" s="421" t="s">
        <v>513</v>
      </c>
      <c r="H22" s="421" t="s">
        <v>367</v>
      </c>
      <c r="I22" s="421" t="s">
        <v>355</v>
      </c>
      <c r="J22" s="421" t="s">
        <v>458</v>
      </c>
      <c r="K22" s="421" t="s">
        <v>459</v>
      </c>
      <c r="L22" s="421" t="s">
        <v>356</v>
      </c>
      <c r="M22" s="421" t="s">
        <v>357</v>
      </c>
      <c r="N22" s="421" t="s">
        <v>368</v>
      </c>
      <c r="O22" s="421" t="s">
        <v>359</v>
      </c>
      <c r="P22" s="421" t="s">
        <v>898</v>
      </c>
      <c r="Q22" s="421" t="s">
        <v>360</v>
      </c>
      <c r="R22" s="420"/>
      <c r="S22" s="421" t="s">
        <v>1056</v>
      </c>
      <c r="T22" s="421" t="s">
        <v>1057</v>
      </c>
      <c r="U22" s="421">
        <v>69956.98</v>
      </c>
      <c r="V22" s="421">
        <v>1000</v>
      </c>
      <c r="W22" s="347"/>
    </row>
    <row r="23" spans="2:23" x14ac:dyDescent="0.25">
      <c r="B23" s="421" t="s">
        <v>486</v>
      </c>
      <c r="C23" s="421" t="s">
        <v>453</v>
      </c>
      <c r="D23" s="421" t="s">
        <v>352</v>
      </c>
      <c r="E23" s="421" t="s">
        <v>514</v>
      </c>
      <c r="F23" s="421" t="s">
        <v>515</v>
      </c>
      <c r="G23" s="421" t="s">
        <v>516</v>
      </c>
      <c r="H23" s="421" t="s">
        <v>371</v>
      </c>
      <c r="I23" s="421" t="s">
        <v>355</v>
      </c>
      <c r="J23" s="421" t="s">
        <v>458</v>
      </c>
      <c r="K23" s="421" t="s">
        <v>459</v>
      </c>
      <c r="L23" s="421" t="s">
        <v>356</v>
      </c>
      <c r="M23" s="421" t="s">
        <v>357</v>
      </c>
      <c r="N23" s="421" t="s">
        <v>372</v>
      </c>
      <c r="O23" s="421" t="s">
        <v>359</v>
      </c>
      <c r="P23" s="421" t="s">
        <v>899</v>
      </c>
      <c r="Q23" s="421" t="s">
        <v>360</v>
      </c>
      <c r="R23" s="420"/>
      <c r="S23" s="421" t="s">
        <v>1056</v>
      </c>
      <c r="T23" s="421" t="s">
        <v>1057</v>
      </c>
      <c r="U23" s="421">
        <v>56722.96</v>
      </c>
      <c r="V23" s="421">
        <v>3000</v>
      </c>
      <c r="W23" s="347"/>
    </row>
    <row r="24" spans="2:23" x14ac:dyDescent="0.25">
      <c r="B24" s="421" t="s">
        <v>486</v>
      </c>
      <c r="C24" s="421" t="s">
        <v>453</v>
      </c>
      <c r="D24" s="421" t="s">
        <v>352</v>
      </c>
      <c r="E24" s="421" t="s">
        <v>517</v>
      </c>
      <c r="F24" s="421" t="s">
        <v>518</v>
      </c>
      <c r="G24" s="421" t="s">
        <v>519</v>
      </c>
      <c r="H24" s="421" t="s">
        <v>367</v>
      </c>
      <c r="I24" s="421" t="s">
        <v>355</v>
      </c>
      <c r="J24" s="421" t="s">
        <v>458</v>
      </c>
      <c r="K24" s="421" t="s">
        <v>459</v>
      </c>
      <c r="L24" s="421" t="s">
        <v>356</v>
      </c>
      <c r="M24" s="421" t="s">
        <v>357</v>
      </c>
      <c r="N24" s="421" t="s">
        <v>368</v>
      </c>
      <c r="O24" s="421" t="s">
        <v>359</v>
      </c>
      <c r="P24" s="421" t="s">
        <v>900</v>
      </c>
      <c r="Q24" s="421" t="s">
        <v>360</v>
      </c>
      <c r="R24" s="420"/>
      <c r="S24" s="421" t="s">
        <v>1056</v>
      </c>
      <c r="T24" s="421" t="s">
        <v>1057</v>
      </c>
      <c r="U24" s="421">
        <v>84021.77</v>
      </c>
      <c r="V24" s="421">
        <v>1000</v>
      </c>
      <c r="W24" s="347"/>
    </row>
    <row r="25" spans="2:23" x14ac:dyDescent="0.25">
      <c r="B25" s="421" t="s">
        <v>486</v>
      </c>
      <c r="C25" s="421" t="s">
        <v>453</v>
      </c>
      <c r="D25" s="421" t="s">
        <v>352</v>
      </c>
      <c r="E25" s="421" t="s">
        <v>520</v>
      </c>
      <c r="F25" s="421" t="s">
        <v>521</v>
      </c>
      <c r="G25" s="421" t="s">
        <v>522</v>
      </c>
      <c r="H25" s="421" t="s">
        <v>354</v>
      </c>
      <c r="I25" s="421" t="s">
        <v>355</v>
      </c>
      <c r="J25" s="421" t="s">
        <v>458</v>
      </c>
      <c r="K25" s="421" t="s">
        <v>459</v>
      </c>
      <c r="L25" s="421" t="s">
        <v>356</v>
      </c>
      <c r="M25" s="421" t="s">
        <v>357</v>
      </c>
      <c r="N25" s="421" t="s">
        <v>358</v>
      </c>
      <c r="O25" s="421" t="s">
        <v>359</v>
      </c>
      <c r="P25" s="421" t="s">
        <v>901</v>
      </c>
      <c r="Q25" s="421" t="s">
        <v>360</v>
      </c>
      <c r="R25" s="420"/>
      <c r="S25" s="421" t="s">
        <v>1056</v>
      </c>
      <c r="T25" s="421" t="s">
        <v>1057</v>
      </c>
      <c r="U25" s="421">
        <v>45278.95</v>
      </c>
      <c r="V25" s="421">
        <v>3000</v>
      </c>
      <c r="W25" s="347"/>
    </row>
    <row r="26" spans="2:23" x14ac:dyDescent="0.25">
      <c r="B26" s="421" t="s">
        <v>486</v>
      </c>
      <c r="C26" s="421" t="s">
        <v>453</v>
      </c>
      <c r="D26" s="421" t="s">
        <v>352</v>
      </c>
      <c r="E26" s="421" t="s">
        <v>523</v>
      </c>
      <c r="F26" s="421" t="s">
        <v>524</v>
      </c>
      <c r="G26" s="421" t="s">
        <v>525</v>
      </c>
      <c r="H26" s="421" t="s">
        <v>373</v>
      </c>
      <c r="I26" s="421" t="s">
        <v>355</v>
      </c>
      <c r="J26" s="421" t="s">
        <v>458</v>
      </c>
      <c r="K26" s="421" t="s">
        <v>459</v>
      </c>
      <c r="L26" s="421" t="s">
        <v>356</v>
      </c>
      <c r="M26" s="421" t="s">
        <v>357</v>
      </c>
      <c r="N26" s="421" t="s">
        <v>374</v>
      </c>
      <c r="O26" s="421" t="s">
        <v>359</v>
      </c>
      <c r="P26" s="421" t="s">
        <v>902</v>
      </c>
      <c r="Q26" s="421" t="s">
        <v>351</v>
      </c>
      <c r="R26" s="420"/>
      <c r="S26" s="421" t="s">
        <v>1056</v>
      </c>
      <c r="T26" s="421" t="s">
        <v>1057</v>
      </c>
      <c r="U26" s="421">
        <v>44657.209999999992</v>
      </c>
      <c r="V26" s="421">
        <v>7500</v>
      </c>
      <c r="W26" s="347"/>
    </row>
    <row r="27" spans="2:23" x14ac:dyDescent="0.25">
      <c r="B27" s="421" t="s">
        <v>486</v>
      </c>
      <c r="C27" s="421" t="s">
        <v>453</v>
      </c>
      <c r="D27" s="421" t="s">
        <v>352</v>
      </c>
      <c r="E27" s="421" t="s">
        <v>526</v>
      </c>
      <c r="F27" s="421" t="s">
        <v>527</v>
      </c>
      <c r="G27" s="421" t="s">
        <v>528</v>
      </c>
      <c r="H27" s="421" t="s">
        <v>369</v>
      </c>
      <c r="I27" s="421" t="s">
        <v>355</v>
      </c>
      <c r="J27" s="421" t="s">
        <v>458</v>
      </c>
      <c r="K27" s="421" t="s">
        <v>459</v>
      </c>
      <c r="L27" s="421" t="s">
        <v>356</v>
      </c>
      <c r="M27" s="421" t="s">
        <v>357</v>
      </c>
      <c r="N27" s="421" t="s">
        <v>370</v>
      </c>
      <c r="O27" s="421" t="s">
        <v>359</v>
      </c>
      <c r="P27" s="421" t="s">
        <v>903</v>
      </c>
      <c r="Q27" s="421" t="s">
        <v>360</v>
      </c>
      <c r="R27" s="420"/>
      <c r="S27" s="421" t="s">
        <v>1056</v>
      </c>
      <c r="T27" s="421" t="s">
        <v>1057</v>
      </c>
      <c r="U27" s="421">
        <v>122107.82</v>
      </c>
      <c r="V27" s="421">
        <v>1000</v>
      </c>
      <c r="W27" s="347"/>
    </row>
    <row r="28" spans="2:23" x14ac:dyDescent="0.25">
      <c r="B28" s="421" t="s">
        <v>486</v>
      </c>
      <c r="C28" s="421" t="s">
        <v>453</v>
      </c>
      <c r="D28" s="421" t="s">
        <v>353</v>
      </c>
      <c r="E28" s="421" t="s">
        <v>529</v>
      </c>
      <c r="F28" s="421" t="s">
        <v>530</v>
      </c>
      <c r="G28" s="421" t="s">
        <v>531</v>
      </c>
      <c r="H28" s="421" t="s">
        <v>363</v>
      </c>
      <c r="I28" s="421" t="s">
        <v>355</v>
      </c>
      <c r="J28" s="421" t="s">
        <v>458</v>
      </c>
      <c r="K28" s="421" t="s">
        <v>459</v>
      </c>
      <c r="L28" s="421" t="s">
        <v>356</v>
      </c>
      <c r="M28" s="421" t="s">
        <v>357</v>
      </c>
      <c r="N28" s="421" t="s">
        <v>364</v>
      </c>
      <c r="O28" s="421" t="s">
        <v>359</v>
      </c>
      <c r="P28" s="421" t="s">
        <v>904</v>
      </c>
      <c r="Q28" s="421" t="s">
        <v>351</v>
      </c>
      <c r="R28" s="420"/>
      <c r="S28" s="421" t="s">
        <v>1056</v>
      </c>
      <c r="T28" s="421" t="s">
        <v>1057</v>
      </c>
      <c r="U28" s="421">
        <v>48696.31</v>
      </c>
      <c r="V28" s="421">
        <v>3000</v>
      </c>
      <c r="W28" s="347"/>
    </row>
    <row r="29" spans="2:23" x14ac:dyDescent="0.25">
      <c r="B29" s="421" t="s">
        <v>486</v>
      </c>
      <c r="C29" s="421" t="s">
        <v>453</v>
      </c>
      <c r="D29" s="421" t="s">
        <v>352</v>
      </c>
      <c r="E29" s="421" t="s">
        <v>532</v>
      </c>
      <c r="F29" s="421" t="s">
        <v>533</v>
      </c>
      <c r="G29" s="421" t="s">
        <v>534</v>
      </c>
      <c r="H29" s="421" t="s">
        <v>369</v>
      </c>
      <c r="I29" s="421" t="s">
        <v>355</v>
      </c>
      <c r="J29" s="421" t="s">
        <v>458</v>
      </c>
      <c r="K29" s="421" t="s">
        <v>459</v>
      </c>
      <c r="L29" s="421" t="s">
        <v>356</v>
      </c>
      <c r="M29" s="421" t="s">
        <v>357</v>
      </c>
      <c r="N29" s="421" t="s">
        <v>370</v>
      </c>
      <c r="O29" s="421" t="s">
        <v>359</v>
      </c>
      <c r="P29" s="421" t="s">
        <v>905</v>
      </c>
      <c r="Q29" s="421" t="s">
        <v>360</v>
      </c>
      <c r="R29" s="420"/>
      <c r="S29" s="421" t="s">
        <v>1056</v>
      </c>
      <c r="T29" s="421" t="s">
        <v>1057</v>
      </c>
      <c r="U29" s="421">
        <v>134425.88</v>
      </c>
      <c r="V29" s="421">
        <v>1000</v>
      </c>
      <c r="W29" s="347"/>
    </row>
    <row r="30" spans="2:23" x14ac:dyDescent="0.25">
      <c r="B30" s="421" t="s">
        <v>486</v>
      </c>
      <c r="C30" s="421" t="s">
        <v>453</v>
      </c>
      <c r="D30" s="421" t="s">
        <v>352</v>
      </c>
      <c r="E30" s="421" t="s">
        <v>535</v>
      </c>
      <c r="F30" s="421" t="s">
        <v>536</v>
      </c>
      <c r="G30" s="421" t="s">
        <v>537</v>
      </c>
      <c r="H30" s="421" t="s">
        <v>369</v>
      </c>
      <c r="I30" s="421" t="s">
        <v>355</v>
      </c>
      <c r="J30" s="421" t="s">
        <v>458</v>
      </c>
      <c r="K30" s="421" t="s">
        <v>459</v>
      </c>
      <c r="L30" s="421" t="s">
        <v>356</v>
      </c>
      <c r="M30" s="421" t="s">
        <v>357</v>
      </c>
      <c r="N30" s="421" t="s">
        <v>370</v>
      </c>
      <c r="O30" s="421" t="s">
        <v>359</v>
      </c>
      <c r="P30" s="421" t="s">
        <v>906</v>
      </c>
      <c r="Q30" s="421" t="s">
        <v>360</v>
      </c>
      <c r="R30" s="420"/>
      <c r="S30" s="421" t="s">
        <v>1056</v>
      </c>
      <c r="T30" s="421" t="s">
        <v>1057</v>
      </c>
      <c r="U30" s="421">
        <v>130906.41</v>
      </c>
      <c r="V30" s="421">
        <v>1000</v>
      </c>
      <c r="W30" s="347"/>
    </row>
    <row r="31" spans="2:23" x14ac:dyDescent="0.25">
      <c r="B31" s="421" t="s">
        <v>486</v>
      </c>
      <c r="C31" s="421" t="s">
        <v>479</v>
      </c>
      <c r="D31" s="421" t="s">
        <v>352</v>
      </c>
      <c r="E31" s="421" t="s">
        <v>538</v>
      </c>
      <c r="F31" s="421" t="s">
        <v>539</v>
      </c>
      <c r="G31" s="421" t="s">
        <v>540</v>
      </c>
      <c r="H31" s="421" t="s">
        <v>369</v>
      </c>
      <c r="I31" s="421" t="s">
        <v>355</v>
      </c>
      <c r="J31" s="421" t="s">
        <v>458</v>
      </c>
      <c r="K31" s="421" t="s">
        <v>459</v>
      </c>
      <c r="L31" s="421" t="s">
        <v>356</v>
      </c>
      <c r="M31" s="421" t="s">
        <v>357</v>
      </c>
      <c r="N31" s="421" t="s">
        <v>370</v>
      </c>
      <c r="O31" s="421" t="s">
        <v>359</v>
      </c>
      <c r="P31" s="421" t="s">
        <v>907</v>
      </c>
      <c r="Q31" s="421" t="s">
        <v>360</v>
      </c>
      <c r="R31" s="420"/>
      <c r="S31" s="421" t="s">
        <v>1056</v>
      </c>
      <c r="T31" s="421" t="s">
        <v>1057</v>
      </c>
      <c r="U31" s="421">
        <v>120348.08</v>
      </c>
      <c r="V31" s="421">
        <v>1000</v>
      </c>
      <c r="W31" s="347"/>
    </row>
    <row r="32" spans="2:23" x14ac:dyDescent="0.25">
      <c r="B32" s="421" t="s">
        <v>486</v>
      </c>
      <c r="C32" s="421" t="s">
        <v>479</v>
      </c>
      <c r="D32" s="421" t="s">
        <v>352</v>
      </c>
      <c r="E32" s="421" t="s">
        <v>541</v>
      </c>
      <c r="F32" s="421" t="s">
        <v>542</v>
      </c>
      <c r="G32" s="421" t="s">
        <v>543</v>
      </c>
      <c r="H32" s="421" t="s">
        <v>367</v>
      </c>
      <c r="I32" s="421" t="s">
        <v>355</v>
      </c>
      <c r="J32" s="421" t="s">
        <v>458</v>
      </c>
      <c r="K32" s="421" t="s">
        <v>459</v>
      </c>
      <c r="L32" s="421" t="s">
        <v>356</v>
      </c>
      <c r="M32" s="421" t="s">
        <v>357</v>
      </c>
      <c r="N32" s="421" t="s">
        <v>368</v>
      </c>
      <c r="O32" s="421" t="s">
        <v>359</v>
      </c>
      <c r="P32" s="421" t="s">
        <v>908</v>
      </c>
      <c r="Q32" s="421" t="s">
        <v>360</v>
      </c>
      <c r="R32" s="420"/>
      <c r="S32" s="421" t="s">
        <v>1056</v>
      </c>
      <c r="T32" s="421" t="s">
        <v>1057</v>
      </c>
      <c r="U32" s="421">
        <v>69956.98</v>
      </c>
      <c r="V32" s="421">
        <v>1000</v>
      </c>
      <c r="W32" s="347"/>
    </row>
    <row r="33" spans="2:23" x14ac:dyDescent="0.25">
      <c r="B33" s="421" t="s">
        <v>486</v>
      </c>
      <c r="C33" s="421" t="s">
        <v>479</v>
      </c>
      <c r="D33" s="421" t="s">
        <v>352</v>
      </c>
      <c r="E33" s="421" t="s">
        <v>544</v>
      </c>
      <c r="F33" s="421" t="s">
        <v>545</v>
      </c>
      <c r="G33" s="421" t="s">
        <v>546</v>
      </c>
      <c r="H33" s="421" t="s">
        <v>361</v>
      </c>
      <c r="I33" s="421" t="s">
        <v>355</v>
      </c>
      <c r="J33" s="421" t="s">
        <v>458</v>
      </c>
      <c r="K33" s="421" t="s">
        <v>459</v>
      </c>
      <c r="L33" s="421" t="s">
        <v>356</v>
      </c>
      <c r="M33" s="421" t="s">
        <v>357</v>
      </c>
      <c r="N33" s="421" t="s">
        <v>362</v>
      </c>
      <c r="O33" s="421" t="s">
        <v>359</v>
      </c>
      <c r="P33" s="421" t="s">
        <v>909</v>
      </c>
      <c r="Q33" s="421" t="s">
        <v>351</v>
      </c>
      <c r="R33" s="420"/>
      <c r="S33" s="421" t="s">
        <v>1056</v>
      </c>
      <c r="T33" s="421" t="s">
        <v>1057</v>
      </c>
      <c r="U33" s="421">
        <v>42808.99</v>
      </c>
      <c r="V33" s="421">
        <v>3000</v>
      </c>
      <c r="W33" s="347"/>
    </row>
    <row r="34" spans="2:23" x14ac:dyDescent="0.25">
      <c r="B34" s="421" t="s">
        <v>486</v>
      </c>
      <c r="C34" s="421" t="s">
        <v>479</v>
      </c>
      <c r="D34" s="421" t="s">
        <v>352</v>
      </c>
      <c r="E34" s="421" t="s">
        <v>547</v>
      </c>
      <c r="F34" s="421" t="s">
        <v>548</v>
      </c>
      <c r="G34" s="421" t="s">
        <v>549</v>
      </c>
      <c r="H34" s="421" t="s">
        <v>369</v>
      </c>
      <c r="I34" s="421" t="s">
        <v>355</v>
      </c>
      <c r="J34" s="421" t="s">
        <v>458</v>
      </c>
      <c r="K34" s="421" t="s">
        <v>459</v>
      </c>
      <c r="L34" s="421" t="s">
        <v>356</v>
      </c>
      <c r="M34" s="421" t="s">
        <v>357</v>
      </c>
      <c r="N34" s="421" t="s">
        <v>910</v>
      </c>
      <c r="O34" s="421" t="s">
        <v>359</v>
      </c>
      <c r="P34" s="421" t="s">
        <v>911</v>
      </c>
      <c r="Q34" s="421" t="s">
        <v>360</v>
      </c>
      <c r="R34" s="420"/>
      <c r="S34" s="421" t="s">
        <v>1056</v>
      </c>
      <c r="T34" s="421" t="s">
        <v>1057</v>
      </c>
      <c r="U34" s="421">
        <v>55970.100000000006</v>
      </c>
      <c r="V34" s="421">
        <v>1000</v>
      </c>
      <c r="W34" s="347"/>
    </row>
    <row r="35" spans="2:23" x14ac:dyDescent="0.25">
      <c r="B35" s="421" t="s">
        <v>486</v>
      </c>
      <c r="C35" s="421" t="s">
        <v>479</v>
      </c>
      <c r="D35" s="421" t="s">
        <v>352</v>
      </c>
      <c r="E35" s="421" t="s">
        <v>550</v>
      </c>
      <c r="F35" s="421" t="s">
        <v>551</v>
      </c>
      <c r="G35" s="421" t="s">
        <v>552</v>
      </c>
      <c r="H35" s="421" t="s">
        <v>373</v>
      </c>
      <c r="I35" s="421" t="s">
        <v>355</v>
      </c>
      <c r="J35" s="421" t="s">
        <v>458</v>
      </c>
      <c r="K35" s="421" t="s">
        <v>459</v>
      </c>
      <c r="L35" s="421" t="s">
        <v>356</v>
      </c>
      <c r="M35" s="421" t="s">
        <v>357</v>
      </c>
      <c r="N35" s="421" t="s">
        <v>374</v>
      </c>
      <c r="O35" s="421" t="s">
        <v>359</v>
      </c>
      <c r="P35" s="421" t="s">
        <v>912</v>
      </c>
      <c r="Q35" s="421" t="s">
        <v>351</v>
      </c>
      <c r="R35" s="420"/>
      <c r="S35" s="421" t="s">
        <v>1056</v>
      </c>
      <c r="T35" s="421" t="s">
        <v>1057</v>
      </c>
      <c r="U35" s="421">
        <v>51670.969999999994</v>
      </c>
      <c r="V35" s="421">
        <v>3000</v>
      </c>
      <c r="W35" s="347"/>
    </row>
    <row r="36" spans="2:23" x14ac:dyDescent="0.25">
      <c r="B36" s="421" t="s">
        <v>486</v>
      </c>
      <c r="C36" s="421" t="s">
        <v>479</v>
      </c>
      <c r="D36" s="421" t="s">
        <v>352</v>
      </c>
      <c r="E36" s="421" t="s">
        <v>553</v>
      </c>
      <c r="F36" s="421" t="s">
        <v>554</v>
      </c>
      <c r="G36" s="421" t="s">
        <v>555</v>
      </c>
      <c r="H36" s="421" t="s">
        <v>365</v>
      </c>
      <c r="I36" s="421" t="s">
        <v>355</v>
      </c>
      <c r="J36" s="421" t="s">
        <v>458</v>
      </c>
      <c r="K36" s="421" t="s">
        <v>459</v>
      </c>
      <c r="L36" s="421" t="s">
        <v>356</v>
      </c>
      <c r="M36" s="421" t="s">
        <v>357</v>
      </c>
      <c r="N36" s="421" t="s">
        <v>375</v>
      </c>
      <c r="O36" s="421" t="s">
        <v>359</v>
      </c>
      <c r="P36" s="421" t="s">
        <v>913</v>
      </c>
      <c r="Q36" s="421" t="s">
        <v>351</v>
      </c>
      <c r="R36" s="420"/>
      <c r="S36" s="421" t="s">
        <v>1056</v>
      </c>
      <c r="T36" s="421" t="s">
        <v>1057</v>
      </c>
      <c r="U36" s="421">
        <v>57969.93</v>
      </c>
      <c r="V36" s="421">
        <v>3000</v>
      </c>
      <c r="W36" s="347"/>
    </row>
    <row r="37" spans="2:23" x14ac:dyDescent="0.25">
      <c r="B37" s="421" t="s">
        <v>486</v>
      </c>
      <c r="C37" s="421" t="s">
        <v>479</v>
      </c>
      <c r="D37" s="421" t="s">
        <v>352</v>
      </c>
      <c r="E37" s="421" t="s">
        <v>556</v>
      </c>
      <c r="F37" s="421" t="s">
        <v>557</v>
      </c>
      <c r="G37" s="421" t="s">
        <v>558</v>
      </c>
      <c r="H37" s="421" t="s">
        <v>369</v>
      </c>
      <c r="I37" s="421" t="s">
        <v>355</v>
      </c>
      <c r="J37" s="421" t="s">
        <v>458</v>
      </c>
      <c r="K37" s="421" t="s">
        <v>459</v>
      </c>
      <c r="L37" s="421" t="s">
        <v>356</v>
      </c>
      <c r="M37" s="421" t="s">
        <v>357</v>
      </c>
      <c r="N37" s="421" t="s">
        <v>370</v>
      </c>
      <c r="O37" s="421" t="s">
        <v>359</v>
      </c>
      <c r="P37" s="421" t="s">
        <v>914</v>
      </c>
      <c r="Q37" s="421" t="s">
        <v>360</v>
      </c>
      <c r="R37" s="420"/>
      <c r="S37" s="421" t="s">
        <v>1056</v>
      </c>
      <c r="T37" s="421" t="s">
        <v>1057</v>
      </c>
      <c r="U37" s="421">
        <v>119587.37000000001</v>
      </c>
      <c r="V37" s="421">
        <v>1000</v>
      </c>
      <c r="W37" s="347"/>
    </row>
    <row r="38" spans="2:23" x14ac:dyDescent="0.25">
      <c r="B38" s="421" t="s">
        <v>486</v>
      </c>
      <c r="C38" s="421" t="s">
        <v>479</v>
      </c>
      <c r="D38" s="421" t="s">
        <v>352</v>
      </c>
      <c r="E38" s="421" t="s">
        <v>559</v>
      </c>
      <c r="F38" s="421" t="s">
        <v>560</v>
      </c>
      <c r="G38" s="421" t="s">
        <v>561</v>
      </c>
      <c r="H38" s="421" t="s">
        <v>367</v>
      </c>
      <c r="I38" s="421" t="s">
        <v>355</v>
      </c>
      <c r="J38" s="421" t="s">
        <v>458</v>
      </c>
      <c r="K38" s="421" t="s">
        <v>459</v>
      </c>
      <c r="L38" s="421" t="s">
        <v>356</v>
      </c>
      <c r="M38" s="421" t="s">
        <v>357</v>
      </c>
      <c r="N38" s="421" t="s">
        <v>368</v>
      </c>
      <c r="O38" s="421" t="s">
        <v>359</v>
      </c>
      <c r="P38" s="421" t="s">
        <v>915</v>
      </c>
      <c r="Q38" s="421" t="s">
        <v>360</v>
      </c>
      <c r="R38" s="420"/>
      <c r="S38" s="421" t="s">
        <v>1056</v>
      </c>
      <c r="T38" s="421" t="s">
        <v>1057</v>
      </c>
      <c r="U38" s="421">
        <v>75316.06</v>
      </c>
      <c r="V38" s="421">
        <v>1000</v>
      </c>
      <c r="W38" s="347"/>
    </row>
    <row r="39" spans="2:23" x14ac:dyDescent="0.25">
      <c r="B39" s="421" t="s">
        <v>486</v>
      </c>
      <c r="C39" s="421" t="s">
        <v>479</v>
      </c>
      <c r="D39" s="421" t="s">
        <v>352</v>
      </c>
      <c r="E39" s="421" t="s">
        <v>562</v>
      </c>
      <c r="F39" s="421" t="s">
        <v>563</v>
      </c>
      <c r="G39" s="421" t="s">
        <v>564</v>
      </c>
      <c r="H39" s="421" t="s">
        <v>354</v>
      </c>
      <c r="I39" s="421" t="s">
        <v>355</v>
      </c>
      <c r="J39" s="421" t="s">
        <v>458</v>
      </c>
      <c r="K39" s="421" t="s">
        <v>459</v>
      </c>
      <c r="L39" s="421" t="s">
        <v>356</v>
      </c>
      <c r="M39" s="421" t="s">
        <v>357</v>
      </c>
      <c r="N39" s="421" t="s">
        <v>376</v>
      </c>
      <c r="O39" s="421" t="s">
        <v>359</v>
      </c>
      <c r="P39" s="421" t="s">
        <v>916</v>
      </c>
      <c r="Q39" s="421" t="s">
        <v>360</v>
      </c>
      <c r="R39" s="420"/>
      <c r="S39" s="421" t="s">
        <v>1056</v>
      </c>
      <c r="T39" s="421" t="s">
        <v>1057</v>
      </c>
      <c r="U39" s="421">
        <v>53410.09</v>
      </c>
      <c r="V39" s="421">
        <v>3000</v>
      </c>
      <c r="W39" s="347"/>
    </row>
    <row r="40" spans="2:23" x14ac:dyDescent="0.25">
      <c r="B40" s="421" t="s">
        <v>486</v>
      </c>
      <c r="C40" s="421" t="s">
        <v>479</v>
      </c>
      <c r="D40" s="421" t="s">
        <v>352</v>
      </c>
      <c r="E40" s="421" t="s">
        <v>565</v>
      </c>
      <c r="F40" s="421" t="s">
        <v>566</v>
      </c>
      <c r="G40" s="421" t="s">
        <v>567</v>
      </c>
      <c r="H40" s="421" t="s">
        <v>367</v>
      </c>
      <c r="I40" s="421" t="s">
        <v>355</v>
      </c>
      <c r="J40" s="421" t="s">
        <v>458</v>
      </c>
      <c r="K40" s="421" t="s">
        <v>459</v>
      </c>
      <c r="L40" s="421" t="s">
        <v>356</v>
      </c>
      <c r="M40" s="421" t="s">
        <v>357</v>
      </c>
      <c r="N40" s="421" t="s">
        <v>368</v>
      </c>
      <c r="O40" s="421" t="s">
        <v>359</v>
      </c>
      <c r="P40" s="421" t="s">
        <v>917</v>
      </c>
      <c r="Q40" s="421" t="s">
        <v>360</v>
      </c>
      <c r="R40" s="420"/>
      <c r="S40" s="421" t="s">
        <v>1056</v>
      </c>
      <c r="T40" s="421" t="s">
        <v>1057</v>
      </c>
      <c r="U40" s="421">
        <v>82957.66</v>
      </c>
      <c r="V40" s="421">
        <v>1000</v>
      </c>
      <c r="W40" s="347"/>
    </row>
    <row r="41" spans="2:23" x14ac:dyDescent="0.25">
      <c r="B41" s="421" t="s">
        <v>486</v>
      </c>
      <c r="C41" s="421" t="s">
        <v>479</v>
      </c>
      <c r="D41" s="421" t="s">
        <v>352</v>
      </c>
      <c r="E41" s="421" t="s">
        <v>568</v>
      </c>
      <c r="F41" s="421" t="s">
        <v>569</v>
      </c>
      <c r="G41" s="421" t="s">
        <v>570</v>
      </c>
      <c r="H41" s="421" t="s">
        <v>369</v>
      </c>
      <c r="I41" s="421" t="s">
        <v>355</v>
      </c>
      <c r="J41" s="421" t="s">
        <v>458</v>
      </c>
      <c r="K41" s="421" t="s">
        <v>459</v>
      </c>
      <c r="L41" s="421" t="s">
        <v>356</v>
      </c>
      <c r="M41" s="421" t="s">
        <v>357</v>
      </c>
      <c r="N41" s="421" t="s">
        <v>370</v>
      </c>
      <c r="O41" s="421" t="s">
        <v>359</v>
      </c>
      <c r="P41" s="421" t="s">
        <v>918</v>
      </c>
      <c r="Q41" s="421" t="s">
        <v>360</v>
      </c>
      <c r="R41" s="420"/>
      <c r="S41" s="421" t="s">
        <v>1056</v>
      </c>
      <c r="T41" s="421" t="s">
        <v>1057</v>
      </c>
      <c r="U41" s="421">
        <v>126681.37999999999</v>
      </c>
      <c r="V41" s="421">
        <v>1000</v>
      </c>
      <c r="W41" s="347"/>
    </row>
    <row r="42" spans="2:23" x14ac:dyDescent="0.25">
      <c r="B42" s="421" t="s">
        <v>486</v>
      </c>
      <c r="C42" s="421" t="s">
        <v>479</v>
      </c>
      <c r="D42" s="421" t="s">
        <v>352</v>
      </c>
      <c r="E42" s="421" t="s">
        <v>571</v>
      </c>
      <c r="F42" s="421" t="s">
        <v>572</v>
      </c>
      <c r="G42" s="421" t="s">
        <v>573</v>
      </c>
      <c r="H42" s="421" t="s">
        <v>367</v>
      </c>
      <c r="I42" s="421" t="s">
        <v>355</v>
      </c>
      <c r="J42" s="421" t="s">
        <v>458</v>
      </c>
      <c r="K42" s="421" t="s">
        <v>459</v>
      </c>
      <c r="L42" s="421" t="s">
        <v>356</v>
      </c>
      <c r="M42" s="421" t="s">
        <v>357</v>
      </c>
      <c r="N42" s="421" t="s">
        <v>368</v>
      </c>
      <c r="O42" s="421" t="s">
        <v>359</v>
      </c>
      <c r="P42" s="421" t="s">
        <v>919</v>
      </c>
      <c r="Q42" s="421" t="s">
        <v>360</v>
      </c>
      <c r="R42" s="420"/>
      <c r="S42" s="421" t="s">
        <v>1056</v>
      </c>
      <c r="T42" s="421" t="s">
        <v>1057</v>
      </c>
      <c r="U42" s="421">
        <v>79781.919999999998</v>
      </c>
      <c r="V42" s="421">
        <v>1000</v>
      </c>
      <c r="W42" s="347"/>
    </row>
    <row r="43" spans="2:23" x14ac:dyDescent="0.25">
      <c r="B43" s="421" t="s">
        <v>486</v>
      </c>
      <c r="C43" s="421" t="s">
        <v>453</v>
      </c>
      <c r="D43" s="421" t="s">
        <v>352</v>
      </c>
      <c r="E43" s="421" t="s">
        <v>574</v>
      </c>
      <c r="F43" s="421" t="s">
        <v>575</v>
      </c>
      <c r="G43" s="421" t="s">
        <v>576</v>
      </c>
      <c r="H43" s="421" t="s">
        <v>369</v>
      </c>
      <c r="I43" s="421" t="s">
        <v>355</v>
      </c>
      <c r="J43" s="421" t="s">
        <v>458</v>
      </c>
      <c r="K43" s="421" t="s">
        <v>459</v>
      </c>
      <c r="L43" s="421" t="s">
        <v>356</v>
      </c>
      <c r="M43" s="421" t="s">
        <v>357</v>
      </c>
      <c r="N43" s="421" t="s">
        <v>370</v>
      </c>
      <c r="O43" s="421" t="s">
        <v>359</v>
      </c>
      <c r="P43" s="421" t="s">
        <v>920</v>
      </c>
      <c r="Q43" s="421" t="s">
        <v>360</v>
      </c>
      <c r="R43" s="420"/>
      <c r="S43" s="421" t="s">
        <v>1056</v>
      </c>
      <c r="T43" s="421" t="s">
        <v>1057</v>
      </c>
      <c r="U43" s="421">
        <v>101330.06</v>
      </c>
      <c r="V43" s="421">
        <v>1000</v>
      </c>
      <c r="W43" s="347"/>
    </row>
    <row r="44" spans="2:23" x14ac:dyDescent="0.25">
      <c r="B44" s="421" t="s">
        <v>486</v>
      </c>
      <c r="C44" s="421" t="s">
        <v>479</v>
      </c>
      <c r="D44" s="421" t="s">
        <v>352</v>
      </c>
      <c r="E44" s="421" t="s">
        <v>577</v>
      </c>
      <c r="F44" s="421" t="s">
        <v>578</v>
      </c>
      <c r="G44" s="421" t="s">
        <v>579</v>
      </c>
      <c r="H44" s="421" t="s">
        <v>354</v>
      </c>
      <c r="I44" s="421" t="s">
        <v>355</v>
      </c>
      <c r="J44" s="421" t="s">
        <v>458</v>
      </c>
      <c r="K44" s="421" t="s">
        <v>459</v>
      </c>
      <c r="L44" s="421" t="s">
        <v>356</v>
      </c>
      <c r="M44" s="421" t="s">
        <v>357</v>
      </c>
      <c r="N44" s="421" t="s">
        <v>358</v>
      </c>
      <c r="O44" s="421" t="s">
        <v>359</v>
      </c>
      <c r="P44" s="421" t="s">
        <v>921</v>
      </c>
      <c r="Q44" s="421" t="s">
        <v>360</v>
      </c>
      <c r="R44" s="420"/>
      <c r="S44" s="421" t="s">
        <v>1056</v>
      </c>
      <c r="T44" s="421" t="s">
        <v>1057</v>
      </c>
      <c r="U44" s="421">
        <v>39457.15</v>
      </c>
      <c r="V44" s="421">
        <v>3000</v>
      </c>
      <c r="W44" s="347"/>
    </row>
    <row r="45" spans="2:23" x14ac:dyDescent="0.25">
      <c r="B45" s="421" t="s">
        <v>486</v>
      </c>
      <c r="C45" s="421" t="s">
        <v>479</v>
      </c>
      <c r="D45" s="421" t="s">
        <v>352</v>
      </c>
      <c r="E45" s="421" t="s">
        <v>580</v>
      </c>
      <c r="F45" s="421" t="s">
        <v>581</v>
      </c>
      <c r="G45" s="421" t="s">
        <v>582</v>
      </c>
      <c r="H45" s="421" t="s">
        <v>363</v>
      </c>
      <c r="I45" s="421" t="s">
        <v>355</v>
      </c>
      <c r="J45" s="421" t="s">
        <v>458</v>
      </c>
      <c r="K45" s="421" t="s">
        <v>459</v>
      </c>
      <c r="L45" s="421" t="s">
        <v>356</v>
      </c>
      <c r="M45" s="421" t="s">
        <v>357</v>
      </c>
      <c r="N45" s="421" t="s">
        <v>364</v>
      </c>
      <c r="O45" s="421" t="s">
        <v>359</v>
      </c>
      <c r="P45" s="421" t="s">
        <v>922</v>
      </c>
      <c r="Q45" s="421" t="s">
        <v>351</v>
      </c>
      <c r="R45" s="420"/>
      <c r="S45" s="421" t="s">
        <v>1056</v>
      </c>
      <c r="T45" s="421" t="s">
        <v>1057</v>
      </c>
      <c r="U45" s="421">
        <v>40686.810000000005</v>
      </c>
      <c r="V45" s="421">
        <v>3000</v>
      </c>
      <c r="W45" s="347"/>
    </row>
    <row r="46" spans="2:23" x14ac:dyDescent="0.25">
      <c r="B46" s="421" t="s">
        <v>486</v>
      </c>
      <c r="C46" s="421" t="s">
        <v>453</v>
      </c>
      <c r="D46" s="421" t="s">
        <v>352</v>
      </c>
      <c r="E46" s="421" t="s">
        <v>454</v>
      </c>
      <c r="F46" s="421" t="s">
        <v>455</v>
      </c>
      <c r="G46" s="421" t="s">
        <v>456</v>
      </c>
      <c r="H46" s="421" t="s">
        <v>365</v>
      </c>
      <c r="I46" s="421" t="s">
        <v>355</v>
      </c>
      <c r="J46" s="421" t="s">
        <v>458</v>
      </c>
      <c r="K46" s="421" t="s">
        <v>459</v>
      </c>
      <c r="L46" s="421" t="s">
        <v>356</v>
      </c>
      <c r="M46" s="421" t="s">
        <v>357</v>
      </c>
      <c r="N46" s="421" t="s">
        <v>377</v>
      </c>
      <c r="O46" s="421" t="s">
        <v>359</v>
      </c>
      <c r="P46" s="421" t="s">
        <v>460</v>
      </c>
      <c r="Q46" s="421" t="s">
        <v>351</v>
      </c>
      <c r="R46" s="420"/>
      <c r="S46" s="421" t="s">
        <v>1056</v>
      </c>
      <c r="T46" s="421" t="s">
        <v>1057</v>
      </c>
      <c r="U46" s="421">
        <v>44385.979999999996</v>
      </c>
      <c r="V46" s="421">
        <v>3000</v>
      </c>
      <c r="W46" s="347"/>
    </row>
    <row r="47" spans="2:23" x14ac:dyDescent="0.25">
      <c r="B47" s="421" t="s">
        <v>486</v>
      </c>
      <c r="C47" s="421" t="s">
        <v>453</v>
      </c>
      <c r="D47" s="421" t="s">
        <v>353</v>
      </c>
      <c r="E47" s="421" t="s">
        <v>583</v>
      </c>
      <c r="F47" s="421" t="s">
        <v>584</v>
      </c>
      <c r="G47" s="421" t="s">
        <v>585</v>
      </c>
      <c r="H47" s="421" t="s">
        <v>378</v>
      </c>
      <c r="I47" s="421" t="s">
        <v>450</v>
      </c>
      <c r="J47" s="421" t="s">
        <v>458</v>
      </c>
      <c r="K47" s="421" t="s">
        <v>459</v>
      </c>
      <c r="L47" s="421" t="s">
        <v>356</v>
      </c>
      <c r="M47" s="421" t="s">
        <v>357</v>
      </c>
      <c r="N47" s="421" t="s">
        <v>379</v>
      </c>
      <c r="O47" s="421" t="s">
        <v>450</v>
      </c>
      <c r="P47" s="421" t="s">
        <v>923</v>
      </c>
      <c r="Q47" s="421" t="s">
        <v>380</v>
      </c>
      <c r="R47" s="420"/>
      <c r="S47" s="421" t="s">
        <v>1056</v>
      </c>
      <c r="T47" s="421" t="s">
        <v>1057</v>
      </c>
      <c r="U47" s="421">
        <v>37602.720000000001</v>
      </c>
      <c r="V47" s="421">
        <v>17956.59</v>
      </c>
      <c r="W47" s="347"/>
    </row>
    <row r="48" spans="2:23" x14ac:dyDescent="0.25">
      <c r="B48" s="421" t="s">
        <v>486</v>
      </c>
      <c r="C48" s="421" t="s">
        <v>453</v>
      </c>
      <c r="D48" s="421" t="s">
        <v>353</v>
      </c>
      <c r="E48" s="421" t="s">
        <v>586</v>
      </c>
      <c r="F48" s="421" t="s">
        <v>587</v>
      </c>
      <c r="G48" s="421" t="s">
        <v>588</v>
      </c>
      <c r="H48" s="421" t="s">
        <v>378</v>
      </c>
      <c r="I48" s="421" t="s">
        <v>450</v>
      </c>
      <c r="J48" s="421" t="s">
        <v>458</v>
      </c>
      <c r="K48" s="421" t="s">
        <v>459</v>
      </c>
      <c r="L48" s="421" t="s">
        <v>356</v>
      </c>
      <c r="M48" s="421" t="s">
        <v>357</v>
      </c>
      <c r="N48" s="421" t="s">
        <v>416</v>
      </c>
      <c r="O48" s="421" t="s">
        <v>450</v>
      </c>
      <c r="P48" s="421" t="s">
        <v>924</v>
      </c>
      <c r="Q48" s="421" t="s">
        <v>380</v>
      </c>
      <c r="R48" s="420"/>
      <c r="S48" s="421" t="s">
        <v>1056</v>
      </c>
      <c r="T48" s="421" t="s">
        <v>1057</v>
      </c>
      <c r="U48" s="421">
        <v>34242.189999999995</v>
      </c>
      <c r="V48" s="421">
        <v>16858.010000000002</v>
      </c>
      <c r="W48" s="347"/>
    </row>
    <row r="49" spans="2:23" x14ac:dyDescent="0.25">
      <c r="B49" s="421" t="s">
        <v>486</v>
      </c>
      <c r="C49" s="421" t="s">
        <v>453</v>
      </c>
      <c r="D49" s="421" t="s">
        <v>353</v>
      </c>
      <c r="E49" s="421" t="s">
        <v>589</v>
      </c>
      <c r="F49" s="421" t="s">
        <v>590</v>
      </c>
      <c r="G49" s="421" t="s">
        <v>591</v>
      </c>
      <c r="H49" s="421" t="s">
        <v>378</v>
      </c>
      <c r="I49" s="421" t="s">
        <v>450</v>
      </c>
      <c r="J49" s="421" t="s">
        <v>458</v>
      </c>
      <c r="K49" s="421" t="s">
        <v>459</v>
      </c>
      <c r="L49" s="421" t="s">
        <v>356</v>
      </c>
      <c r="M49" s="421" t="s">
        <v>357</v>
      </c>
      <c r="N49" s="421" t="s">
        <v>379</v>
      </c>
      <c r="O49" s="421" t="s">
        <v>450</v>
      </c>
      <c r="P49" s="421" t="s">
        <v>925</v>
      </c>
      <c r="Q49" s="421" t="s">
        <v>380</v>
      </c>
      <c r="R49" s="420"/>
      <c r="S49" s="421" t="s">
        <v>1056</v>
      </c>
      <c r="T49" s="421" t="s">
        <v>1057</v>
      </c>
      <c r="U49" s="421">
        <v>39169.5</v>
      </c>
      <c r="V49" s="421">
        <v>19792.420000000002</v>
      </c>
      <c r="W49" s="347"/>
    </row>
    <row r="50" spans="2:23" x14ac:dyDescent="0.25">
      <c r="B50" s="421" t="s">
        <v>486</v>
      </c>
      <c r="C50" s="421" t="s">
        <v>453</v>
      </c>
      <c r="D50" s="421" t="s">
        <v>352</v>
      </c>
      <c r="E50" s="421" t="s">
        <v>592</v>
      </c>
      <c r="F50" s="421" t="s">
        <v>593</v>
      </c>
      <c r="G50" s="421" t="s">
        <v>594</v>
      </c>
      <c r="H50" s="421" t="s">
        <v>378</v>
      </c>
      <c r="I50" s="421" t="s">
        <v>450</v>
      </c>
      <c r="J50" s="421" t="s">
        <v>458</v>
      </c>
      <c r="K50" s="421" t="s">
        <v>459</v>
      </c>
      <c r="L50" s="421" t="s">
        <v>356</v>
      </c>
      <c r="M50" s="421" t="s">
        <v>357</v>
      </c>
      <c r="N50" s="421" t="s">
        <v>416</v>
      </c>
      <c r="O50" s="421" t="s">
        <v>450</v>
      </c>
      <c r="P50" s="421" t="s">
        <v>926</v>
      </c>
      <c r="Q50" s="421" t="s">
        <v>380</v>
      </c>
      <c r="R50" s="420"/>
      <c r="S50" s="421" t="s">
        <v>1056</v>
      </c>
      <c r="T50" s="421" t="s">
        <v>1057</v>
      </c>
      <c r="U50" s="421">
        <v>29867.64</v>
      </c>
      <c r="V50" s="421">
        <v>15513.67</v>
      </c>
      <c r="W50" s="347"/>
    </row>
    <row r="51" spans="2:23" x14ac:dyDescent="0.25">
      <c r="B51" s="421" t="s">
        <v>486</v>
      </c>
      <c r="C51" s="421" t="s">
        <v>453</v>
      </c>
      <c r="D51" s="421" t="s">
        <v>352</v>
      </c>
      <c r="E51" s="421" t="s">
        <v>595</v>
      </c>
      <c r="F51" s="421" t="s">
        <v>596</v>
      </c>
      <c r="G51" s="421" t="s">
        <v>597</v>
      </c>
      <c r="H51" s="421" t="s">
        <v>378</v>
      </c>
      <c r="I51" s="421" t="s">
        <v>450</v>
      </c>
      <c r="J51" s="421" t="s">
        <v>458</v>
      </c>
      <c r="K51" s="421" t="s">
        <v>459</v>
      </c>
      <c r="L51" s="421" t="s">
        <v>356</v>
      </c>
      <c r="M51" s="421" t="s">
        <v>357</v>
      </c>
      <c r="N51" s="421" t="s">
        <v>379</v>
      </c>
      <c r="O51" s="421" t="s">
        <v>450</v>
      </c>
      <c r="P51" s="421" t="s">
        <v>927</v>
      </c>
      <c r="Q51" s="421" t="s">
        <v>380</v>
      </c>
      <c r="R51" s="420"/>
      <c r="S51" s="421" t="s">
        <v>1056</v>
      </c>
      <c r="T51" s="421" t="s">
        <v>1057</v>
      </c>
      <c r="U51" s="421">
        <v>43869.84</v>
      </c>
      <c r="V51" s="421">
        <v>23095.93</v>
      </c>
      <c r="W51" s="347"/>
    </row>
    <row r="52" spans="2:23" x14ac:dyDescent="0.25">
      <c r="B52" s="421" t="s">
        <v>486</v>
      </c>
      <c r="C52" s="421" t="s">
        <v>453</v>
      </c>
      <c r="D52" s="421" t="s">
        <v>352</v>
      </c>
      <c r="E52" s="421" t="s">
        <v>598</v>
      </c>
      <c r="F52" s="421" t="s">
        <v>599</v>
      </c>
      <c r="G52" s="421" t="s">
        <v>600</v>
      </c>
      <c r="H52" s="421" t="s">
        <v>378</v>
      </c>
      <c r="I52" s="421" t="s">
        <v>450</v>
      </c>
      <c r="J52" s="421" t="s">
        <v>458</v>
      </c>
      <c r="K52" s="421" t="s">
        <v>459</v>
      </c>
      <c r="L52" s="421" t="s">
        <v>356</v>
      </c>
      <c r="M52" s="421" t="s">
        <v>357</v>
      </c>
      <c r="N52" s="421" t="s">
        <v>379</v>
      </c>
      <c r="O52" s="421" t="s">
        <v>450</v>
      </c>
      <c r="P52" s="421" t="s">
        <v>928</v>
      </c>
      <c r="Q52" s="421" t="s">
        <v>380</v>
      </c>
      <c r="R52" s="420"/>
      <c r="S52" s="421" t="s">
        <v>1056</v>
      </c>
      <c r="T52" s="421" t="s">
        <v>1057</v>
      </c>
      <c r="U52" s="421">
        <v>28202.039999999997</v>
      </c>
      <c r="V52" s="421">
        <v>14293.720000000001</v>
      </c>
      <c r="W52" s="347"/>
    </row>
    <row r="53" spans="2:23" x14ac:dyDescent="0.25">
      <c r="B53" s="421" t="s">
        <v>486</v>
      </c>
      <c r="C53" s="421" t="s">
        <v>453</v>
      </c>
      <c r="D53" s="421" t="s">
        <v>352</v>
      </c>
      <c r="E53" s="421" t="s">
        <v>601</v>
      </c>
      <c r="F53" s="421" t="s">
        <v>602</v>
      </c>
      <c r="G53" s="421" t="s">
        <v>603</v>
      </c>
      <c r="H53" s="421" t="s">
        <v>378</v>
      </c>
      <c r="I53" s="421" t="s">
        <v>450</v>
      </c>
      <c r="J53" s="421" t="s">
        <v>458</v>
      </c>
      <c r="K53" s="421" t="s">
        <v>459</v>
      </c>
      <c r="L53" s="421" t="s">
        <v>356</v>
      </c>
      <c r="M53" s="421" t="s">
        <v>357</v>
      </c>
      <c r="N53" s="421" t="s">
        <v>414</v>
      </c>
      <c r="O53" s="421" t="s">
        <v>450</v>
      </c>
      <c r="P53" s="421" t="s">
        <v>929</v>
      </c>
      <c r="Q53" s="421" t="s">
        <v>380</v>
      </c>
      <c r="R53" s="420"/>
      <c r="S53" s="421" t="s">
        <v>1056</v>
      </c>
      <c r="T53" s="421" t="s">
        <v>1057</v>
      </c>
      <c r="U53" s="421">
        <v>24159</v>
      </c>
      <c r="V53" s="421">
        <v>14037.57</v>
      </c>
      <c r="W53" s="347"/>
    </row>
    <row r="54" spans="2:23" x14ac:dyDescent="0.25">
      <c r="B54" s="421" t="s">
        <v>486</v>
      </c>
      <c r="C54" s="421" t="s">
        <v>453</v>
      </c>
      <c r="D54" s="421" t="s">
        <v>353</v>
      </c>
      <c r="E54" s="421" t="s">
        <v>604</v>
      </c>
      <c r="F54" s="421" t="s">
        <v>605</v>
      </c>
      <c r="G54" s="421" t="s">
        <v>606</v>
      </c>
      <c r="H54" s="421" t="s">
        <v>378</v>
      </c>
      <c r="I54" s="421" t="s">
        <v>450</v>
      </c>
      <c r="J54" s="421" t="s">
        <v>458</v>
      </c>
      <c r="K54" s="421" t="s">
        <v>459</v>
      </c>
      <c r="L54" s="421" t="s">
        <v>356</v>
      </c>
      <c r="M54" s="421" t="s">
        <v>357</v>
      </c>
      <c r="N54" s="421" t="s">
        <v>379</v>
      </c>
      <c r="O54" s="421" t="s">
        <v>450</v>
      </c>
      <c r="P54" s="421" t="s">
        <v>930</v>
      </c>
      <c r="Q54" s="421" t="s">
        <v>380</v>
      </c>
      <c r="R54" s="420"/>
      <c r="S54" s="421" t="s">
        <v>1056</v>
      </c>
      <c r="T54" s="421" t="s">
        <v>1057</v>
      </c>
      <c r="U54" s="421">
        <v>56404.08</v>
      </c>
      <c r="V54" s="421">
        <v>33202.410000000003</v>
      </c>
      <c r="W54" s="347"/>
    </row>
    <row r="55" spans="2:23" x14ac:dyDescent="0.25">
      <c r="B55" s="421" t="s">
        <v>486</v>
      </c>
      <c r="C55" s="421" t="s">
        <v>453</v>
      </c>
      <c r="D55" s="421" t="s">
        <v>352</v>
      </c>
      <c r="E55" s="421" t="s">
        <v>607</v>
      </c>
      <c r="F55" s="421" t="s">
        <v>608</v>
      </c>
      <c r="G55" s="421" t="s">
        <v>609</v>
      </c>
      <c r="H55" s="421" t="s">
        <v>378</v>
      </c>
      <c r="I55" s="421" t="s">
        <v>450</v>
      </c>
      <c r="J55" s="421" t="s">
        <v>458</v>
      </c>
      <c r="K55" s="421" t="s">
        <v>459</v>
      </c>
      <c r="L55" s="421" t="s">
        <v>356</v>
      </c>
      <c r="M55" s="421" t="s">
        <v>357</v>
      </c>
      <c r="N55" s="421" t="s">
        <v>379</v>
      </c>
      <c r="O55" s="421" t="s">
        <v>450</v>
      </c>
      <c r="P55" s="421" t="s">
        <v>931</v>
      </c>
      <c r="Q55" s="421" t="s">
        <v>380</v>
      </c>
      <c r="R55" s="420"/>
      <c r="S55" s="421" t="s">
        <v>1056</v>
      </c>
      <c r="T55" s="421" t="s">
        <v>1057</v>
      </c>
      <c r="U55" s="421">
        <v>47351.57</v>
      </c>
      <c r="V55" s="421">
        <v>29300.87</v>
      </c>
      <c r="W55" s="347"/>
    </row>
    <row r="56" spans="2:23" x14ac:dyDescent="0.25">
      <c r="B56" s="421" t="s">
        <v>486</v>
      </c>
      <c r="C56" s="421" t="s">
        <v>453</v>
      </c>
      <c r="D56" s="421" t="s">
        <v>352</v>
      </c>
      <c r="E56" s="421" t="s">
        <v>610</v>
      </c>
      <c r="F56" s="421" t="s">
        <v>611</v>
      </c>
      <c r="G56" s="421" t="s">
        <v>612</v>
      </c>
      <c r="H56" s="421" t="s">
        <v>378</v>
      </c>
      <c r="I56" s="421" t="s">
        <v>450</v>
      </c>
      <c r="J56" s="421" t="s">
        <v>458</v>
      </c>
      <c r="K56" s="421" t="s">
        <v>459</v>
      </c>
      <c r="L56" s="421" t="s">
        <v>356</v>
      </c>
      <c r="M56" s="421" t="s">
        <v>357</v>
      </c>
      <c r="N56" s="421" t="s">
        <v>387</v>
      </c>
      <c r="O56" s="421" t="s">
        <v>450</v>
      </c>
      <c r="P56" s="421" t="s">
        <v>932</v>
      </c>
      <c r="Q56" s="421" t="s">
        <v>380</v>
      </c>
      <c r="R56" s="420"/>
      <c r="S56" s="421" t="s">
        <v>1056</v>
      </c>
      <c r="T56" s="421" t="s">
        <v>1057</v>
      </c>
      <c r="U56" s="421">
        <v>8969.16</v>
      </c>
      <c r="V56" s="421">
        <v>3813.04</v>
      </c>
      <c r="W56" s="347"/>
    </row>
    <row r="57" spans="2:23" x14ac:dyDescent="0.25">
      <c r="B57" s="421" t="s">
        <v>486</v>
      </c>
      <c r="C57" s="421" t="s">
        <v>453</v>
      </c>
      <c r="D57" s="421" t="s">
        <v>352</v>
      </c>
      <c r="E57" s="421" t="s">
        <v>613</v>
      </c>
      <c r="F57" s="421" t="s">
        <v>614</v>
      </c>
      <c r="G57" s="421" t="s">
        <v>615</v>
      </c>
      <c r="H57" s="421" t="s">
        <v>378</v>
      </c>
      <c r="I57" s="421" t="s">
        <v>450</v>
      </c>
      <c r="J57" s="421" t="s">
        <v>458</v>
      </c>
      <c r="K57" s="421" t="s">
        <v>459</v>
      </c>
      <c r="L57" s="421" t="s">
        <v>356</v>
      </c>
      <c r="M57" s="421" t="s">
        <v>357</v>
      </c>
      <c r="N57" s="421" t="s">
        <v>379</v>
      </c>
      <c r="O57" s="421" t="s">
        <v>450</v>
      </c>
      <c r="P57" s="421" t="s">
        <v>933</v>
      </c>
      <c r="Q57" s="421" t="s">
        <v>380</v>
      </c>
      <c r="R57" s="420"/>
      <c r="S57" s="421" t="s">
        <v>1056</v>
      </c>
      <c r="T57" s="421" t="s">
        <v>1057</v>
      </c>
      <c r="U57" s="421">
        <v>26635.260000000002</v>
      </c>
      <c r="V57" s="421">
        <v>14136.56</v>
      </c>
      <c r="W57" s="347"/>
    </row>
    <row r="58" spans="2:23" x14ac:dyDescent="0.25">
      <c r="B58" s="421" t="s">
        <v>486</v>
      </c>
      <c r="C58" s="421" t="s">
        <v>453</v>
      </c>
      <c r="D58" s="421" t="s">
        <v>352</v>
      </c>
      <c r="E58" s="421" t="s">
        <v>616</v>
      </c>
      <c r="F58" s="421" t="s">
        <v>617</v>
      </c>
      <c r="G58" s="421" t="s">
        <v>618</v>
      </c>
      <c r="H58" s="421" t="s">
        <v>378</v>
      </c>
      <c r="I58" s="421" t="s">
        <v>450</v>
      </c>
      <c r="J58" s="421" t="s">
        <v>458</v>
      </c>
      <c r="K58" s="421" t="s">
        <v>459</v>
      </c>
      <c r="L58" s="421" t="s">
        <v>356</v>
      </c>
      <c r="M58" s="421" t="s">
        <v>357</v>
      </c>
      <c r="N58" s="421" t="s">
        <v>416</v>
      </c>
      <c r="O58" s="421" t="s">
        <v>450</v>
      </c>
      <c r="P58" s="421" t="s">
        <v>934</v>
      </c>
      <c r="Q58" s="421" t="s">
        <v>380</v>
      </c>
      <c r="R58" s="420"/>
      <c r="S58" s="421" t="s">
        <v>1056</v>
      </c>
      <c r="T58" s="421" t="s">
        <v>1057</v>
      </c>
      <c r="U58" s="421">
        <v>46159.08</v>
      </c>
      <c r="V58" s="421">
        <v>36720.58</v>
      </c>
      <c r="W58" s="347"/>
    </row>
    <row r="59" spans="2:23" x14ac:dyDescent="0.25">
      <c r="B59" s="421" t="s">
        <v>486</v>
      </c>
      <c r="C59" s="421" t="s">
        <v>453</v>
      </c>
      <c r="D59" s="421" t="s">
        <v>352</v>
      </c>
      <c r="E59" s="421" t="s">
        <v>619</v>
      </c>
      <c r="F59" s="421" t="s">
        <v>620</v>
      </c>
      <c r="G59" s="421" t="s">
        <v>621</v>
      </c>
      <c r="H59" s="421" t="s">
        <v>378</v>
      </c>
      <c r="I59" s="421" t="s">
        <v>450</v>
      </c>
      <c r="J59" s="421" t="s">
        <v>458</v>
      </c>
      <c r="K59" s="421" t="s">
        <v>459</v>
      </c>
      <c r="L59" s="421" t="s">
        <v>356</v>
      </c>
      <c r="M59" s="421" t="s">
        <v>357</v>
      </c>
      <c r="N59" s="421" t="s">
        <v>379</v>
      </c>
      <c r="O59" s="421" t="s">
        <v>450</v>
      </c>
      <c r="P59" s="421" t="s">
        <v>935</v>
      </c>
      <c r="Q59" s="421" t="s">
        <v>380</v>
      </c>
      <c r="R59" s="420"/>
      <c r="S59" s="421" t="s">
        <v>1056</v>
      </c>
      <c r="T59" s="421" t="s">
        <v>1057</v>
      </c>
      <c r="U59" s="421">
        <v>56404.08</v>
      </c>
      <c r="V59" s="421">
        <v>33202.410000000003</v>
      </c>
      <c r="W59" s="347"/>
    </row>
    <row r="60" spans="2:23" x14ac:dyDescent="0.25">
      <c r="B60" s="421" t="s">
        <v>486</v>
      </c>
      <c r="C60" s="421" t="s">
        <v>453</v>
      </c>
      <c r="D60" s="421" t="s">
        <v>352</v>
      </c>
      <c r="E60" s="421" t="s">
        <v>467</v>
      </c>
      <c r="F60" s="421" t="s">
        <v>468</v>
      </c>
      <c r="G60" s="421" t="s">
        <v>469</v>
      </c>
      <c r="H60" s="421" t="s">
        <v>378</v>
      </c>
      <c r="I60" s="421" t="s">
        <v>450</v>
      </c>
      <c r="J60" s="421" t="s">
        <v>458</v>
      </c>
      <c r="K60" s="421" t="s">
        <v>459</v>
      </c>
      <c r="L60" s="421" t="s">
        <v>356</v>
      </c>
      <c r="M60" s="421" t="s">
        <v>357</v>
      </c>
      <c r="N60" s="421" t="s">
        <v>379</v>
      </c>
      <c r="O60" s="421" t="s">
        <v>450</v>
      </c>
      <c r="P60" s="421" t="s">
        <v>471</v>
      </c>
      <c r="Q60" s="421" t="s">
        <v>380</v>
      </c>
      <c r="R60" s="420"/>
      <c r="S60" s="421" t="s">
        <v>1056</v>
      </c>
      <c r="T60" s="421" t="s">
        <v>1057</v>
      </c>
      <c r="U60" s="421">
        <v>31335.599999999999</v>
      </c>
      <c r="V60" s="421">
        <v>46191.92</v>
      </c>
      <c r="W60" s="347"/>
    </row>
    <row r="61" spans="2:23" x14ac:dyDescent="0.25">
      <c r="B61" s="421" t="s">
        <v>486</v>
      </c>
      <c r="C61" s="421" t="s">
        <v>453</v>
      </c>
      <c r="D61" s="421" t="s">
        <v>352</v>
      </c>
      <c r="E61" s="421" t="s">
        <v>622</v>
      </c>
      <c r="F61" s="421" t="s">
        <v>623</v>
      </c>
      <c r="G61" s="421" t="s">
        <v>624</v>
      </c>
      <c r="H61" s="421" t="s">
        <v>378</v>
      </c>
      <c r="I61" s="421" t="s">
        <v>450</v>
      </c>
      <c r="J61" s="421" t="s">
        <v>458</v>
      </c>
      <c r="K61" s="421" t="s">
        <v>459</v>
      </c>
      <c r="L61" s="421" t="s">
        <v>356</v>
      </c>
      <c r="M61" s="421" t="s">
        <v>357</v>
      </c>
      <c r="N61" s="421" t="s">
        <v>416</v>
      </c>
      <c r="O61" s="421" t="s">
        <v>450</v>
      </c>
      <c r="P61" s="421" t="s">
        <v>936</v>
      </c>
      <c r="Q61" s="421" t="s">
        <v>380</v>
      </c>
      <c r="R61" s="420"/>
      <c r="S61" s="421" t="s">
        <v>1056</v>
      </c>
      <c r="T61" s="421" t="s">
        <v>1057</v>
      </c>
      <c r="U61" s="421">
        <v>32582.879999999997</v>
      </c>
      <c r="V61" s="421">
        <v>20870.61</v>
      </c>
      <c r="W61" s="347"/>
    </row>
    <row r="62" spans="2:23" x14ac:dyDescent="0.25">
      <c r="B62" s="421" t="s">
        <v>486</v>
      </c>
      <c r="C62" s="421" t="s">
        <v>453</v>
      </c>
      <c r="D62" s="421" t="s">
        <v>352</v>
      </c>
      <c r="E62" s="421" t="s">
        <v>473</v>
      </c>
      <c r="F62" s="421" t="s">
        <v>474</v>
      </c>
      <c r="G62" s="421" t="s">
        <v>475</v>
      </c>
      <c r="H62" s="421" t="s">
        <v>378</v>
      </c>
      <c r="I62" s="421" t="s">
        <v>450</v>
      </c>
      <c r="J62" s="421" t="s">
        <v>458</v>
      </c>
      <c r="K62" s="421" t="s">
        <v>459</v>
      </c>
      <c r="L62" s="421" t="s">
        <v>356</v>
      </c>
      <c r="M62" s="421" t="s">
        <v>357</v>
      </c>
      <c r="N62" s="421" t="s">
        <v>379</v>
      </c>
      <c r="O62" s="421" t="s">
        <v>450</v>
      </c>
      <c r="P62" s="421" t="s">
        <v>477</v>
      </c>
      <c r="Q62" s="421" t="s">
        <v>380</v>
      </c>
      <c r="R62" s="420"/>
      <c r="S62" s="421" t="s">
        <v>1056</v>
      </c>
      <c r="T62" s="421" t="s">
        <v>1057</v>
      </c>
      <c r="U62" s="421">
        <v>9400.68</v>
      </c>
      <c r="V62" s="421">
        <v>80440.210000000006</v>
      </c>
      <c r="W62" s="347"/>
    </row>
    <row r="63" spans="2:23" x14ac:dyDescent="0.25">
      <c r="B63" s="421" t="s">
        <v>486</v>
      </c>
      <c r="C63" s="421" t="s">
        <v>453</v>
      </c>
      <c r="D63" s="421" t="s">
        <v>352</v>
      </c>
      <c r="E63" s="421" t="s">
        <v>625</v>
      </c>
      <c r="F63" s="421" t="s">
        <v>626</v>
      </c>
      <c r="G63" s="421" t="s">
        <v>627</v>
      </c>
      <c r="H63" s="421" t="s">
        <v>378</v>
      </c>
      <c r="I63" s="421" t="s">
        <v>450</v>
      </c>
      <c r="J63" s="421" t="s">
        <v>458</v>
      </c>
      <c r="K63" s="421" t="s">
        <v>459</v>
      </c>
      <c r="L63" s="421" t="s">
        <v>356</v>
      </c>
      <c r="M63" s="421" t="s">
        <v>357</v>
      </c>
      <c r="N63" s="421" t="s">
        <v>416</v>
      </c>
      <c r="O63" s="421" t="s">
        <v>450</v>
      </c>
      <c r="P63" s="421" t="s">
        <v>937</v>
      </c>
      <c r="Q63" s="421" t="s">
        <v>380</v>
      </c>
      <c r="R63" s="420"/>
      <c r="S63" s="421" t="s">
        <v>1056</v>
      </c>
      <c r="T63" s="421" t="s">
        <v>1057</v>
      </c>
      <c r="U63" s="421">
        <v>33306.939999999995</v>
      </c>
      <c r="V63" s="421">
        <v>15722.019999999999</v>
      </c>
      <c r="W63" s="347"/>
    </row>
    <row r="64" spans="2:23" x14ac:dyDescent="0.25">
      <c r="B64" s="421" t="s">
        <v>486</v>
      </c>
      <c r="C64" s="421" t="s">
        <v>453</v>
      </c>
      <c r="D64" s="421" t="s">
        <v>352</v>
      </c>
      <c r="E64" s="421" t="s">
        <v>628</v>
      </c>
      <c r="F64" s="421" t="s">
        <v>629</v>
      </c>
      <c r="G64" s="421" t="s">
        <v>630</v>
      </c>
      <c r="H64" s="421" t="s">
        <v>378</v>
      </c>
      <c r="I64" s="421" t="s">
        <v>450</v>
      </c>
      <c r="J64" s="421" t="s">
        <v>458</v>
      </c>
      <c r="K64" s="421" t="s">
        <v>459</v>
      </c>
      <c r="L64" s="421" t="s">
        <v>356</v>
      </c>
      <c r="M64" s="421" t="s">
        <v>357</v>
      </c>
      <c r="N64" s="421" t="s">
        <v>379</v>
      </c>
      <c r="O64" s="421" t="s">
        <v>450</v>
      </c>
      <c r="P64" s="421" t="s">
        <v>938</v>
      </c>
      <c r="Q64" s="421" t="s">
        <v>380</v>
      </c>
      <c r="R64" s="420"/>
      <c r="S64" s="421" t="s">
        <v>1056</v>
      </c>
      <c r="T64" s="421" t="s">
        <v>1057</v>
      </c>
      <c r="U64" s="421">
        <v>45436.62</v>
      </c>
      <c r="V64" s="421">
        <v>34235.29</v>
      </c>
      <c r="W64" s="347"/>
    </row>
    <row r="65" spans="2:23" x14ac:dyDescent="0.25">
      <c r="B65" s="421" t="s">
        <v>486</v>
      </c>
      <c r="C65" s="421" t="s">
        <v>453</v>
      </c>
      <c r="D65" s="421" t="s">
        <v>352</v>
      </c>
      <c r="E65" s="421" t="s">
        <v>631</v>
      </c>
      <c r="F65" s="421" t="s">
        <v>632</v>
      </c>
      <c r="G65" s="421" t="s">
        <v>633</v>
      </c>
      <c r="H65" s="421" t="s">
        <v>378</v>
      </c>
      <c r="I65" s="421" t="s">
        <v>450</v>
      </c>
      <c r="J65" s="421" t="s">
        <v>458</v>
      </c>
      <c r="K65" s="421" t="s">
        <v>459</v>
      </c>
      <c r="L65" s="421" t="s">
        <v>356</v>
      </c>
      <c r="M65" s="421" t="s">
        <v>357</v>
      </c>
      <c r="N65" s="421" t="s">
        <v>379</v>
      </c>
      <c r="O65" s="421" t="s">
        <v>450</v>
      </c>
      <c r="P65" s="421" t="s">
        <v>939</v>
      </c>
      <c r="Q65" s="421" t="s">
        <v>380</v>
      </c>
      <c r="R65" s="420"/>
      <c r="S65" s="421" t="s">
        <v>1056</v>
      </c>
      <c r="T65" s="421" t="s">
        <v>1057</v>
      </c>
      <c r="U65" s="421">
        <v>37602.720000000001</v>
      </c>
      <c r="V65" s="421">
        <v>17956.59</v>
      </c>
      <c r="W65" s="347"/>
    </row>
    <row r="66" spans="2:23" x14ac:dyDescent="0.25">
      <c r="B66" s="421" t="s">
        <v>486</v>
      </c>
      <c r="C66" s="421" t="s">
        <v>453</v>
      </c>
      <c r="D66" s="421" t="s">
        <v>352</v>
      </c>
      <c r="E66" s="421" t="s">
        <v>634</v>
      </c>
      <c r="F66" s="421" t="s">
        <v>635</v>
      </c>
      <c r="G66" s="421" t="s">
        <v>636</v>
      </c>
      <c r="H66" s="421" t="s">
        <v>378</v>
      </c>
      <c r="I66" s="421" t="s">
        <v>450</v>
      </c>
      <c r="J66" s="421" t="s">
        <v>458</v>
      </c>
      <c r="K66" s="421" t="s">
        <v>459</v>
      </c>
      <c r="L66" s="421" t="s">
        <v>356</v>
      </c>
      <c r="M66" s="421" t="s">
        <v>357</v>
      </c>
      <c r="N66" s="421" t="s">
        <v>379</v>
      </c>
      <c r="O66" s="421" t="s">
        <v>450</v>
      </c>
      <c r="P66" s="421" t="s">
        <v>940</v>
      </c>
      <c r="Q66" s="421" t="s">
        <v>380</v>
      </c>
      <c r="R66" s="420"/>
      <c r="S66" s="421" t="s">
        <v>1056</v>
      </c>
      <c r="T66" s="421" t="s">
        <v>1057</v>
      </c>
      <c r="U66" s="421">
        <v>42303.06</v>
      </c>
      <c r="V66" s="421">
        <v>21826.13</v>
      </c>
      <c r="W66" s="347"/>
    </row>
    <row r="67" spans="2:23" x14ac:dyDescent="0.25">
      <c r="B67" s="421" t="s">
        <v>486</v>
      </c>
      <c r="C67" s="421" t="s">
        <v>453</v>
      </c>
      <c r="D67" s="421" t="s">
        <v>352</v>
      </c>
      <c r="E67" s="421" t="s">
        <v>637</v>
      </c>
      <c r="F67" s="421" t="s">
        <v>638</v>
      </c>
      <c r="G67" s="421" t="s">
        <v>639</v>
      </c>
      <c r="H67" s="421" t="s">
        <v>378</v>
      </c>
      <c r="I67" s="421" t="s">
        <v>450</v>
      </c>
      <c r="J67" s="421" t="s">
        <v>458</v>
      </c>
      <c r="K67" s="421" t="s">
        <v>459</v>
      </c>
      <c r="L67" s="421" t="s">
        <v>356</v>
      </c>
      <c r="M67" s="421" t="s">
        <v>357</v>
      </c>
      <c r="N67" s="421" t="s">
        <v>379</v>
      </c>
      <c r="O67" s="421" t="s">
        <v>450</v>
      </c>
      <c r="P67" s="421" t="s">
        <v>941</v>
      </c>
      <c r="Q67" s="421" t="s">
        <v>380</v>
      </c>
      <c r="R67" s="420"/>
      <c r="S67" s="421" t="s">
        <v>1056</v>
      </c>
      <c r="T67" s="421" t="s">
        <v>1057</v>
      </c>
      <c r="U67" s="421">
        <v>36035.94</v>
      </c>
      <c r="V67" s="421">
        <v>21748.3</v>
      </c>
      <c r="W67" s="347"/>
    </row>
    <row r="68" spans="2:23" x14ac:dyDescent="0.25">
      <c r="B68" s="421" t="s">
        <v>486</v>
      </c>
      <c r="C68" s="421" t="s">
        <v>453</v>
      </c>
      <c r="D68" s="421" t="s">
        <v>352</v>
      </c>
      <c r="E68" s="421" t="s">
        <v>640</v>
      </c>
      <c r="F68" s="421" t="s">
        <v>641</v>
      </c>
      <c r="G68" s="421" t="s">
        <v>642</v>
      </c>
      <c r="H68" s="421" t="s">
        <v>378</v>
      </c>
      <c r="I68" s="421" t="s">
        <v>450</v>
      </c>
      <c r="J68" s="421" t="s">
        <v>458</v>
      </c>
      <c r="K68" s="421" t="s">
        <v>459</v>
      </c>
      <c r="L68" s="421" t="s">
        <v>356</v>
      </c>
      <c r="M68" s="421" t="s">
        <v>357</v>
      </c>
      <c r="N68" s="421" t="s">
        <v>416</v>
      </c>
      <c r="O68" s="421" t="s">
        <v>450</v>
      </c>
      <c r="P68" s="421" t="s">
        <v>942</v>
      </c>
      <c r="Q68" s="421" t="s">
        <v>380</v>
      </c>
      <c r="R68" s="420"/>
      <c r="S68" s="421" t="s">
        <v>1056</v>
      </c>
      <c r="T68" s="421" t="s">
        <v>1057</v>
      </c>
      <c r="U68" s="421">
        <v>6806.97</v>
      </c>
      <c r="V68" s="421">
        <v>5263.25</v>
      </c>
      <c r="W68" s="347"/>
    </row>
    <row r="69" spans="2:23" x14ac:dyDescent="0.25">
      <c r="B69" s="421" t="s">
        <v>486</v>
      </c>
      <c r="C69" s="421" t="s">
        <v>453</v>
      </c>
      <c r="D69" s="421" t="s">
        <v>352</v>
      </c>
      <c r="E69" s="421" t="s">
        <v>643</v>
      </c>
      <c r="F69" s="421" t="s">
        <v>644</v>
      </c>
      <c r="G69" s="421" t="s">
        <v>645</v>
      </c>
      <c r="H69" s="421" t="s">
        <v>378</v>
      </c>
      <c r="I69" s="421" t="s">
        <v>450</v>
      </c>
      <c r="J69" s="421" t="s">
        <v>458</v>
      </c>
      <c r="K69" s="421" t="s">
        <v>459</v>
      </c>
      <c r="L69" s="421" t="s">
        <v>356</v>
      </c>
      <c r="M69" s="421" t="s">
        <v>357</v>
      </c>
      <c r="N69" s="421" t="s">
        <v>379</v>
      </c>
      <c r="O69" s="421" t="s">
        <v>450</v>
      </c>
      <c r="P69" s="421" t="s">
        <v>943</v>
      </c>
      <c r="Q69" s="421" t="s">
        <v>380</v>
      </c>
      <c r="R69" s="420"/>
      <c r="S69" s="421" t="s">
        <v>1056</v>
      </c>
      <c r="T69" s="421" t="s">
        <v>1057</v>
      </c>
      <c r="U69" s="421">
        <v>31335.599999999999</v>
      </c>
      <c r="V69" s="421">
        <v>46191.92</v>
      </c>
      <c r="W69" s="347"/>
    </row>
    <row r="70" spans="2:23" x14ac:dyDescent="0.25">
      <c r="B70" s="421" t="s">
        <v>486</v>
      </c>
      <c r="C70" s="421" t="s">
        <v>453</v>
      </c>
      <c r="D70" s="421" t="s">
        <v>352</v>
      </c>
      <c r="E70" s="421" t="s">
        <v>646</v>
      </c>
      <c r="F70" s="421" t="s">
        <v>647</v>
      </c>
      <c r="G70" s="421" t="s">
        <v>648</v>
      </c>
      <c r="H70" s="421" t="s">
        <v>378</v>
      </c>
      <c r="I70" s="421" t="s">
        <v>450</v>
      </c>
      <c r="J70" s="421" t="s">
        <v>458</v>
      </c>
      <c r="K70" s="421" t="s">
        <v>459</v>
      </c>
      <c r="L70" s="421" t="s">
        <v>356</v>
      </c>
      <c r="M70" s="421" t="s">
        <v>357</v>
      </c>
      <c r="N70" s="421" t="s">
        <v>416</v>
      </c>
      <c r="O70" s="421" t="s">
        <v>450</v>
      </c>
      <c r="P70" s="421" t="s">
        <v>944</v>
      </c>
      <c r="Q70" s="421" t="s">
        <v>380</v>
      </c>
      <c r="R70" s="420"/>
      <c r="S70" s="421" t="s">
        <v>1056</v>
      </c>
      <c r="T70" s="421" t="s">
        <v>1057</v>
      </c>
      <c r="U70" s="421">
        <v>23079.54</v>
      </c>
      <c r="V70" s="421">
        <v>11956.04</v>
      </c>
      <c r="W70" s="347"/>
    </row>
    <row r="71" spans="2:23" x14ac:dyDescent="0.25">
      <c r="B71" s="421" t="s">
        <v>486</v>
      </c>
      <c r="C71" s="421" t="s">
        <v>453</v>
      </c>
      <c r="D71" s="421" t="s">
        <v>352</v>
      </c>
      <c r="E71" s="421" t="s">
        <v>649</v>
      </c>
      <c r="F71" s="421" t="s">
        <v>650</v>
      </c>
      <c r="G71" s="421" t="s">
        <v>651</v>
      </c>
      <c r="H71" s="421" t="s">
        <v>378</v>
      </c>
      <c r="I71" s="421" t="s">
        <v>450</v>
      </c>
      <c r="J71" s="421" t="s">
        <v>458</v>
      </c>
      <c r="K71" s="421" t="s">
        <v>459</v>
      </c>
      <c r="L71" s="421" t="s">
        <v>356</v>
      </c>
      <c r="M71" s="421" t="s">
        <v>357</v>
      </c>
      <c r="N71" s="421" t="s">
        <v>379</v>
      </c>
      <c r="O71" s="421" t="s">
        <v>450</v>
      </c>
      <c r="P71" s="421" t="s">
        <v>945</v>
      </c>
      <c r="Q71" s="421" t="s">
        <v>380</v>
      </c>
      <c r="R71" s="420"/>
      <c r="S71" s="421" t="s">
        <v>1056</v>
      </c>
      <c r="T71" s="421" t="s">
        <v>1057</v>
      </c>
      <c r="U71" s="421">
        <v>37602.720000000001</v>
      </c>
      <c r="V71" s="421">
        <v>17956.59</v>
      </c>
      <c r="W71" s="347"/>
    </row>
    <row r="72" spans="2:23" x14ac:dyDescent="0.25">
      <c r="B72" s="421" t="s">
        <v>486</v>
      </c>
      <c r="C72" s="421" t="s">
        <v>453</v>
      </c>
      <c r="D72" s="421" t="s">
        <v>352</v>
      </c>
      <c r="E72" s="421" t="s">
        <v>652</v>
      </c>
      <c r="F72" s="421" t="s">
        <v>653</v>
      </c>
      <c r="G72" s="421" t="s">
        <v>654</v>
      </c>
      <c r="H72" s="421" t="s">
        <v>378</v>
      </c>
      <c r="I72" s="421" t="s">
        <v>450</v>
      </c>
      <c r="J72" s="421" t="s">
        <v>458</v>
      </c>
      <c r="K72" s="421" t="s">
        <v>459</v>
      </c>
      <c r="L72" s="421" t="s">
        <v>356</v>
      </c>
      <c r="M72" s="421" t="s">
        <v>357</v>
      </c>
      <c r="N72" s="421" t="s">
        <v>379</v>
      </c>
      <c r="O72" s="421" t="s">
        <v>450</v>
      </c>
      <c r="P72" s="421" t="s">
        <v>946</v>
      </c>
      <c r="Q72" s="421" t="s">
        <v>380</v>
      </c>
      <c r="R72" s="420"/>
      <c r="S72" s="421" t="s">
        <v>1056</v>
      </c>
      <c r="T72" s="421" t="s">
        <v>1057</v>
      </c>
      <c r="U72" s="421">
        <v>39169.5</v>
      </c>
      <c r="V72" s="421">
        <v>19792.420000000002</v>
      </c>
      <c r="W72" s="347"/>
    </row>
    <row r="73" spans="2:23" x14ac:dyDescent="0.25">
      <c r="B73" s="421" t="s">
        <v>486</v>
      </c>
      <c r="C73" s="421" t="s">
        <v>453</v>
      </c>
      <c r="D73" s="421" t="s">
        <v>352</v>
      </c>
      <c r="E73" s="421" t="s">
        <v>655</v>
      </c>
      <c r="F73" s="421" t="s">
        <v>656</v>
      </c>
      <c r="G73" s="421" t="s">
        <v>657</v>
      </c>
      <c r="H73" s="421" t="s">
        <v>378</v>
      </c>
      <c r="I73" s="421" t="s">
        <v>450</v>
      </c>
      <c r="J73" s="421" t="s">
        <v>458</v>
      </c>
      <c r="K73" s="421" t="s">
        <v>459</v>
      </c>
      <c r="L73" s="421" t="s">
        <v>356</v>
      </c>
      <c r="M73" s="421" t="s">
        <v>357</v>
      </c>
      <c r="N73" s="421" t="s">
        <v>379</v>
      </c>
      <c r="O73" s="421" t="s">
        <v>450</v>
      </c>
      <c r="P73" s="421" t="s">
        <v>947</v>
      </c>
      <c r="Q73" s="421" t="s">
        <v>380</v>
      </c>
      <c r="R73" s="420"/>
      <c r="S73" s="421" t="s">
        <v>1056</v>
      </c>
      <c r="T73" s="421" t="s">
        <v>1057</v>
      </c>
      <c r="U73" s="421">
        <v>50136.960000000006</v>
      </c>
      <c r="V73" s="421">
        <v>27007.55</v>
      </c>
      <c r="W73" s="347"/>
    </row>
    <row r="74" spans="2:23" x14ac:dyDescent="0.25">
      <c r="B74" s="421" t="s">
        <v>486</v>
      </c>
      <c r="C74" s="421" t="s">
        <v>453</v>
      </c>
      <c r="D74" s="421" t="s">
        <v>352</v>
      </c>
      <c r="E74" s="421" t="s">
        <v>658</v>
      </c>
      <c r="F74" s="421" t="s">
        <v>659</v>
      </c>
      <c r="G74" s="421" t="s">
        <v>660</v>
      </c>
      <c r="H74" s="421" t="s">
        <v>378</v>
      </c>
      <c r="I74" s="421" t="s">
        <v>450</v>
      </c>
      <c r="J74" s="421" t="s">
        <v>458</v>
      </c>
      <c r="K74" s="421" t="s">
        <v>459</v>
      </c>
      <c r="L74" s="421" t="s">
        <v>356</v>
      </c>
      <c r="M74" s="421" t="s">
        <v>357</v>
      </c>
      <c r="N74" s="421" t="s">
        <v>379</v>
      </c>
      <c r="O74" s="421" t="s">
        <v>450</v>
      </c>
      <c r="P74" s="421" t="s">
        <v>948</v>
      </c>
      <c r="Q74" s="421" t="s">
        <v>380</v>
      </c>
      <c r="R74" s="420"/>
      <c r="S74" s="421" t="s">
        <v>1056</v>
      </c>
      <c r="T74" s="421" t="s">
        <v>1057</v>
      </c>
      <c r="U74" s="421">
        <v>31335.599999999999</v>
      </c>
      <c r="V74" s="421">
        <v>46191.92</v>
      </c>
      <c r="W74" s="347"/>
    </row>
    <row r="75" spans="2:23" x14ac:dyDescent="0.25">
      <c r="B75" s="421" t="s">
        <v>486</v>
      </c>
      <c r="C75" s="421" t="s">
        <v>453</v>
      </c>
      <c r="D75" s="421" t="s">
        <v>352</v>
      </c>
      <c r="E75" s="421" t="s">
        <v>661</v>
      </c>
      <c r="F75" s="421" t="s">
        <v>662</v>
      </c>
      <c r="G75" s="421" t="s">
        <v>663</v>
      </c>
      <c r="H75" s="421" t="s">
        <v>378</v>
      </c>
      <c r="I75" s="421" t="s">
        <v>450</v>
      </c>
      <c r="J75" s="421" t="s">
        <v>458</v>
      </c>
      <c r="K75" s="421" t="s">
        <v>459</v>
      </c>
      <c r="L75" s="421" t="s">
        <v>356</v>
      </c>
      <c r="M75" s="421" t="s">
        <v>357</v>
      </c>
      <c r="N75" s="421" t="s">
        <v>416</v>
      </c>
      <c r="O75" s="421" t="s">
        <v>450</v>
      </c>
      <c r="P75" s="421" t="s">
        <v>949</v>
      </c>
      <c r="Q75" s="421" t="s">
        <v>380</v>
      </c>
      <c r="R75" s="420"/>
      <c r="S75" s="421" t="s">
        <v>1056</v>
      </c>
      <c r="T75" s="421" t="s">
        <v>1057</v>
      </c>
      <c r="U75" s="421">
        <v>16357.230000000001</v>
      </c>
      <c r="V75" s="421">
        <v>9004.34</v>
      </c>
      <c r="W75" s="347"/>
    </row>
    <row r="76" spans="2:23" x14ac:dyDescent="0.25">
      <c r="B76" s="421" t="s">
        <v>486</v>
      </c>
      <c r="C76" s="421" t="s">
        <v>453</v>
      </c>
      <c r="D76" s="421" t="s">
        <v>352</v>
      </c>
      <c r="E76" s="421" t="s">
        <v>664</v>
      </c>
      <c r="F76" s="421" t="s">
        <v>665</v>
      </c>
      <c r="G76" s="421" t="s">
        <v>666</v>
      </c>
      <c r="H76" s="421" t="s">
        <v>378</v>
      </c>
      <c r="I76" s="421" t="s">
        <v>450</v>
      </c>
      <c r="J76" s="421" t="s">
        <v>458</v>
      </c>
      <c r="K76" s="421" t="s">
        <v>459</v>
      </c>
      <c r="L76" s="421" t="s">
        <v>356</v>
      </c>
      <c r="M76" s="421" t="s">
        <v>357</v>
      </c>
      <c r="N76" s="421" t="s">
        <v>416</v>
      </c>
      <c r="O76" s="421" t="s">
        <v>450</v>
      </c>
      <c r="P76" s="421" t="s">
        <v>950</v>
      </c>
      <c r="Q76" s="421" t="s">
        <v>380</v>
      </c>
      <c r="R76" s="420"/>
      <c r="S76" s="421" t="s">
        <v>1056</v>
      </c>
      <c r="T76" s="421" t="s">
        <v>1057</v>
      </c>
      <c r="U76" s="421">
        <v>27152.400000000001</v>
      </c>
      <c r="V76" s="421">
        <v>12327.89</v>
      </c>
      <c r="W76" s="347"/>
    </row>
    <row r="77" spans="2:23" x14ac:dyDescent="0.25">
      <c r="B77" s="421" t="s">
        <v>486</v>
      </c>
      <c r="C77" s="421" t="s">
        <v>453</v>
      </c>
      <c r="D77" s="421" t="s">
        <v>352</v>
      </c>
      <c r="E77" s="421" t="s">
        <v>667</v>
      </c>
      <c r="F77" s="421" t="s">
        <v>668</v>
      </c>
      <c r="G77" s="421" t="s">
        <v>669</v>
      </c>
      <c r="H77" s="421" t="s">
        <v>378</v>
      </c>
      <c r="I77" s="421" t="s">
        <v>450</v>
      </c>
      <c r="J77" s="421" t="s">
        <v>458</v>
      </c>
      <c r="K77" s="421" t="s">
        <v>459</v>
      </c>
      <c r="L77" s="421" t="s">
        <v>356</v>
      </c>
      <c r="M77" s="421" t="s">
        <v>357</v>
      </c>
      <c r="N77" s="421" t="s">
        <v>414</v>
      </c>
      <c r="O77" s="421" t="s">
        <v>450</v>
      </c>
      <c r="P77" s="421" t="s">
        <v>951</v>
      </c>
      <c r="Q77" s="421" t="s">
        <v>380</v>
      </c>
      <c r="R77" s="420"/>
      <c r="S77" s="421" t="s">
        <v>1056</v>
      </c>
      <c r="T77" s="421" t="s">
        <v>1057</v>
      </c>
      <c r="U77" s="421">
        <v>24159.059999999998</v>
      </c>
      <c r="V77" s="421">
        <v>10189.89</v>
      </c>
      <c r="W77" s="347"/>
    </row>
    <row r="78" spans="2:23" x14ac:dyDescent="0.25">
      <c r="B78" s="421" t="s">
        <v>486</v>
      </c>
      <c r="C78" s="421" t="s">
        <v>453</v>
      </c>
      <c r="D78" s="421" t="s">
        <v>352</v>
      </c>
      <c r="E78" s="421" t="s">
        <v>670</v>
      </c>
      <c r="F78" s="421" t="s">
        <v>671</v>
      </c>
      <c r="G78" s="421" t="s">
        <v>672</v>
      </c>
      <c r="H78" s="421" t="s">
        <v>378</v>
      </c>
      <c r="I78" s="421" t="s">
        <v>450</v>
      </c>
      <c r="J78" s="421" t="s">
        <v>458</v>
      </c>
      <c r="K78" s="421" t="s">
        <v>459</v>
      </c>
      <c r="L78" s="421" t="s">
        <v>356</v>
      </c>
      <c r="M78" s="421" t="s">
        <v>357</v>
      </c>
      <c r="N78" s="421" t="s">
        <v>414</v>
      </c>
      <c r="O78" s="421" t="s">
        <v>450</v>
      </c>
      <c r="P78" s="421" t="s">
        <v>952</v>
      </c>
      <c r="Q78" s="421" t="s">
        <v>380</v>
      </c>
      <c r="R78" s="420"/>
      <c r="S78" s="421" t="s">
        <v>1056</v>
      </c>
      <c r="T78" s="421" t="s">
        <v>1057</v>
      </c>
      <c r="U78" s="421">
        <v>24159.059999999998</v>
      </c>
      <c r="V78" s="421">
        <v>10189.89</v>
      </c>
      <c r="W78" s="347"/>
    </row>
    <row r="79" spans="2:23" x14ac:dyDescent="0.25">
      <c r="B79" s="421" t="s">
        <v>486</v>
      </c>
      <c r="C79" s="421" t="s">
        <v>453</v>
      </c>
      <c r="D79" s="421" t="s">
        <v>352</v>
      </c>
      <c r="E79" s="421" t="s">
        <v>673</v>
      </c>
      <c r="F79" s="421" t="s">
        <v>674</v>
      </c>
      <c r="G79" s="421" t="s">
        <v>675</v>
      </c>
      <c r="H79" s="421" t="s">
        <v>378</v>
      </c>
      <c r="I79" s="421" t="s">
        <v>450</v>
      </c>
      <c r="J79" s="421" t="s">
        <v>458</v>
      </c>
      <c r="K79" s="421" t="s">
        <v>459</v>
      </c>
      <c r="L79" s="421" t="s">
        <v>356</v>
      </c>
      <c r="M79" s="421" t="s">
        <v>357</v>
      </c>
      <c r="N79" s="421" t="s">
        <v>414</v>
      </c>
      <c r="O79" s="421" t="s">
        <v>450</v>
      </c>
      <c r="P79" s="421" t="s">
        <v>953</v>
      </c>
      <c r="Q79" s="421" t="s">
        <v>380</v>
      </c>
      <c r="R79" s="420"/>
      <c r="S79" s="421" t="s">
        <v>1056</v>
      </c>
      <c r="T79" s="421" t="s">
        <v>1057</v>
      </c>
      <c r="U79" s="421">
        <v>28239.25</v>
      </c>
      <c r="V79" s="421">
        <v>11551.48</v>
      </c>
      <c r="W79" s="347"/>
    </row>
    <row r="80" spans="2:23" x14ac:dyDescent="0.25">
      <c r="B80" s="421" t="s">
        <v>486</v>
      </c>
      <c r="C80" s="421" t="s">
        <v>479</v>
      </c>
      <c r="D80" s="421" t="s">
        <v>352</v>
      </c>
      <c r="E80" s="421" t="s">
        <v>676</v>
      </c>
      <c r="F80" s="421" t="s">
        <v>677</v>
      </c>
      <c r="G80" s="421" t="s">
        <v>678</v>
      </c>
      <c r="H80" s="421" t="s">
        <v>378</v>
      </c>
      <c r="I80" s="421" t="s">
        <v>450</v>
      </c>
      <c r="J80" s="421" t="s">
        <v>458</v>
      </c>
      <c r="K80" s="421" t="s">
        <v>459</v>
      </c>
      <c r="L80" s="421" t="s">
        <v>356</v>
      </c>
      <c r="M80" s="421" t="s">
        <v>357</v>
      </c>
      <c r="N80" s="421" t="s">
        <v>416</v>
      </c>
      <c r="O80" s="421" t="s">
        <v>450</v>
      </c>
      <c r="P80" s="421" t="s">
        <v>954</v>
      </c>
      <c r="Q80" s="421" t="s">
        <v>380</v>
      </c>
      <c r="R80" s="420"/>
      <c r="S80" s="421" t="s">
        <v>1056</v>
      </c>
      <c r="T80" s="421" t="s">
        <v>1057</v>
      </c>
      <c r="U80" s="421">
        <v>20364.3</v>
      </c>
      <c r="V80" s="421">
        <v>19017.300000000003</v>
      </c>
      <c r="W80" s="347"/>
    </row>
    <row r="81" spans="2:23" x14ac:dyDescent="0.25">
      <c r="B81" s="421" t="s">
        <v>486</v>
      </c>
      <c r="C81" s="421" t="s">
        <v>479</v>
      </c>
      <c r="D81" s="421" t="s">
        <v>352</v>
      </c>
      <c r="E81" s="421" t="s">
        <v>679</v>
      </c>
      <c r="F81" s="421" t="s">
        <v>680</v>
      </c>
      <c r="G81" s="421" t="s">
        <v>681</v>
      </c>
      <c r="H81" s="421" t="s">
        <v>378</v>
      </c>
      <c r="I81" s="421" t="s">
        <v>450</v>
      </c>
      <c r="J81" s="421" t="s">
        <v>458</v>
      </c>
      <c r="K81" s="421" t="s">
        <v>459</v>
      </c>
      <c r="L81" s="421" t="s">
        <v>356</v>
      </c>
      <c r="M81" s="421" t="s">
        <v>357</v>
      </c>
      <c r="N81" s="421" t="s">
        <v>416</v>
      </c>
      <c r="O81" s="421" t="s">
        <v>450</v>
      </c>
      <c r="P81" s="421" t="s">
        <v>955</v>
      </c>
      <c r="Q81" s="421" t="s">
        <v>380</v>
      </c>
      <c r="R81" s="420"/>
      <c r="S81" s="421" t="s">
        <v>1056</v>
      </c>
      <c r="T81" s="421" t="s">
        <v>1057</v>
      </c>
      <c r="U81" s="421">
        <v>13576.2</v>
      </c>
      <c r="V81" s="421">
        <v>10252.57</v>
      </c>
      <c r="W81" s="347"/>
    </row>
    <row r="82" spans="2:23" x14ac:dyDescent="0.25">
      <c r="B82" s="421" t="s">
        <v>486</v>
      </c>
      <c r="C82" s="421" t="s">
        <v>479</v>
      </c>
      <c r="D82" s="421" t="s">
        <v>352</v>
      </c>
      <c r="E82" s="421" t="s">
        <v>480</v>
      </c>
      <c r="F82" s="421" t="s">
        <v>481</v>
      </c>
      <c r="G82" s="421" t="s">
        <v>482</v>
      </c>
      <c r="H82" s="421" t="s">
        <v>378</v>
      </c>
      <c r="I82" s="421" t="s">
        <v>450</v>
      </c>
      <c r="J82" s="421" t="s">
        <v>458</v>
      </c>
      <c r="K82" s="421" t="s">
        <v>459</v>
      </c>
      <c r="L82" s="421" t="s">
        <v>356</v>
      </c>
      <c r="M82" s="421" t="s">
        <v>357</v>
      </c>
      <c r="N82" s="421" t="s">
        <v>416</v>
      </c>
      <c r="O82" s="421" t="s">
        <v>450</v>
      </c>
      <c r="P82" s="421" t="s">
        <v>484</v>
      </c>
      <c r="Q82" s="421" t="s">
        <v>380</v>
      </c>
      <c r="R82" s="420"/>
      <c r="S82" s="421" t="s">
        <v>1056</v>
      </c>
      <c r="T82" s="421" t="s">
        <v>1057</v>
      </c>
      <c r="U82" s="421">
        <v>24437.16</v>
      </c>
      <c r="V82" s="421">
        <v>60933.860000000008</v>
      </c>
      <c r="W82" s="347"/>
    </row>
    <row r="83" spans="2:23" x14ac:dyDescent="0.25">
      <c r="B83" s="421" t="s">
        <v>486</v>
      </c>
      <c r="C83" s="421" t="s">
        <v>479</v>
      </c>
      <c r="D83" s="421" t="s">
        <v>352</v>
      </c>
      <c r="E83" s="421" t="s">
        <v>682</v>
      </c>
      <c r="F83" s="421" t="s">
        <v>683</v>
      </c>
      <c r="G83" s="421" t="s">
        <v>684</v>
      </c>
      <c r="H83" s="421" t="s">
        <v>378</v>
      </c>
      <c r="I83" s="421" t="s">
        <v>450</v>
      </c>
      <c r="J83" s="421" t="s">
        <v>458</v>
      </c>
      <c r="K83" s="421" t="s">
        <v>459</v>
      </c>
      <c r="L83" s="421" t="s">
        <v>356</v>
      </c>
      <c r="M83" s="421" t="s">
        <v>357</v>
      </c>
      <c r="N83" s="421" t="s">
        <v>379</v>
      </c>
      <c r="O83" s="421" t="s">
        <v>450</v>
      </c>
      <c r="P83" s="421" t="s">
        <v>956</v>
      </c>
      <c r="Q83" s="421" t="s">
        <v>380</v>
      </c>
      <c r="R83" s="420"/>
      <c r="S83" s="421" t="s">
        <v>1056</v>
      </c>
      <c r="T83" s="421" t="s">
        <v>1057</v>
      </c>
      <c r="U83" s="421">
        <v>61104.42</v>
      </c>
      <c r="V83" s="421">
        <v>40176.800000000003</v>
      </c>
      <c r="W83" s="347"/>
    </row>
    <row r="84" spans="2:23" x14ac:dyDescent="0.25">
      <c r="B84" s="421" t="s">
        <v>486</v>
      </c>
      <c r="C84" s="421" t="s">
        <v>479</v>
      </c>
      <c r="D84" s="421" t="s">
        <v>352</v>
      </c>
      <c r="E84" s="421" t="s">
        <v>685</v>
      </c>
      <c r="F84" s="421" t="s">
        <v>686</v>
      </c>
      <c r="G84" s="421" t="s">
        <v>687</v>
      </c>
      <c r="H84" s="421" t="s">
        <v>378</v>
      </c>
      <c r="I84" s="421" t="s">
        <v>450</v>
      </c>
      <c r="J84" s="421" t="s">
        <v>458</v>
      </c>
      <c r="K84" s="421" t="s">
        <v>459</v>
      </c>
      <c r="L84" s="421" t="s">
        <v>356</v>
      </c>
      <c r="M84" s="421" t="s">
        <v>357</v>
      </c>
      <c r="N84" s="421" t="s">
        <v>379</v>
      </c>
      <c r="O84" s="421" t="s">
        <v>450</v>
      </c>
      <c r="P84" s="421" t="s">
        <v>957</v>
      </c>
      <c r="Q84" s="421" t="s">
        <v>380</v>
      </c>
      <c r="R84" s="420"/>
      <c r="S84" s="421" t="s">
        <v>1056</v>
      </c>
      <c r="T84" s="421" t="s">
        <v>1057</v>
      </c>
      <c r="U84" s="421">
        <v>51703.74</v>
      </c>
      <c r="V84" s="421">
        <v>59590.740000000005</v>
      </c>
      <c r="W84" s="347"/>
    </row>
    <row r="85" spans="2:23" x14ac:dyDescent="0.25">
      <c r="B85" s="421" t="s">
        <v>486</v>
      </c>
      <c r="C85" s="421" t="s">
        <v>479</v>
      </c>
      <c r="D85" s="421" t="s">
        <v>352</v>
      </c>
      <c r="E85" s="421" t="s">
        <v>688</v>
      </c>
      <c r="F85" s="421" t="s">
        <v>689</v>
      </c>
      <c r="G85" s="421" t="s">
        <v>690</v>
      </c>
      <c r="H85" s="421" t="s">
        <v>378</v>
      </c>
      <c r="I85" s="421" t="s">
        <v>450</v>
      </c>
      <c r="J85" s="421" t="s">
        <v>458</v>
      </c>
      <c r="K85" s="421" t="s">
        <v>459</v>
      </c>
      <c r="L85" s="421" t="s">
        <v>356</v>
      </c>
      <c r="M85" s="421" t="s">
        <v>357</v>
      </c>
      <c r="N85" s="421" t="s">
        <v>416</v>
      </c>
      <c r="O85" s="421" t="s">
        <v>450</v>
      </c>
      <c r="P85" s="421" t="s">
        <v>958</v>
      </c>
      <c r="Q85" s="421" t="s">
        <v>380</v>
      </c>
      <c r="R85" s="420"/>
      <c r="S85" s="421" t="s">
        <v>1056</v>
      </c>
      <c r="T85" s="421" t="s">
        <v>1057</v>
      </c>
      <c r="U85" s="421">
        <v>38013.360000000001</v>
      </c>
      <c r="V85" s="421">
        <v>28054.93</v>
      </c>
      <c r="W85" s="347"/>
    </row>
    <row r="86" spans="2:23" x14ac:dyDescent="0.25">
      <c r="B86" s="421" t="s">
        <v>486</v>
      </c>
      <c r="C86" s="421" t="s">
        <v>479</v>
      </c>
      <c r="D86" s="421" t="s">
        <v>352</v>
      </c>
      <c r="E86" s="421" t="s">
        <v>691</v>
      </c>
      <c r="F86" s="421" t="s">
        <v>692</v>
      </c>
      <c r="G86" s="421" t="s">
        <v>693</v>
      </c>
      <c r="H86" s="421" t="s">
        <v>378</v>
      </c>
      <c r="I86" s="421" t="s">
        <v>450</v>
      </c>
      <c r="J86" s="421" t="s">
        <v>458</v>
      </c>
      <c r="K86" s="421" t="s">
        <v>459</v>
      </c>
      <c r="L86" s="421" t="s">
        <v>356</v>
      </c>
      <c r="M86" s="421" t="s">
        <v>357</v>
      </c>
      <c r="N86" s="421" t="s">
        <v>416</v>
      </c>
      <c r="O86" s="421" t="s">
        <v>450</v>
      </c>
      <c r="P86" s="421" t="s">
        <v>959</v>
      </c>
      <c r="Q86" s="421" t="s">
        <v>380</v>
      </c>
      <c r="R86" s="420"/>
      <c r="S86" s="421" t="s">
        <v>1056</v>
      </c>
      <c r="T86" s="421" t="s">
        <v>1057</v>
      </c>
      <c r="U86" s="421">
        <v>49326.86</v>
      </c>
      <c r="V86" s="421">
        <v>31134.49</v>
      </c>
      <c r="W86" s="347"/>
    </row>
    <row r="87" spans="2:23" x14ac:dyDescent="0.25">
      <c r="B87" s="421" t="s">
        <v>486</v>
      </c>
      <c r="C87" s="421" t="s">
        <v>479</v>
      </c>
      <c r="D87" s="421" t="s">
        <v>352</v>
      </c>
      <c r="E87" s="421" t="s">
        <v>694</v>
      </c>
      <c r="F87" s="421" t="s">
        <v>695</v>
      </c>
      <c r="G87" s="421" t="s">
        <v>696</v>
      </c>
      <c r="H87" s="421" t="s">
        <v>378</v>
      </c>
      <c r="I87" s="421" t="s">
        <v>450</v>
      </c>
      <c r="J87" s="421" t="s">
        <v>458</v>
      </c>
      <c r="K87" s="421" t="s">
        <v>459</v>
      </c>
      <c r="L87" s="421" t="s">
        <v>356</v>
      </c>
      <c r="M87" s="421" t="s">
        <v>357</v>
      </c>
      <c r="N87" s="421" t="s">
        <v>379</v>
      </c>
      <c r="O87" s="421" t="s">
        <v>450</v>
      </c>
      <c r="P87" s="421" t="s">
        <v>960</v>
      </c>
      <c r="Q87" s="421" t="s">
        <v>380</v>
      </c>
      <c r="R87" s="420"/>
      <c r="S87" s="421" t="s">
        <v>1056</v>
      </c>
      <c r="T87" s="421" t="s">
        <v>1057</v>
      </c>
      <c r="U87" s="421">
        <v>56404.08</v>
      </c>
      <c r="V87" s="421">
        <v>33202.410000000003</v>
      </c>
      <c r="W87" s="347"/>
    </row>
    <row r="88" spans="2:23" x14ac:dyDescent="0.25">
      <c r="B88" s="421" t="s">
        <v>486</v>
      </c>
      <c r="C88" s="421" t="s">
        <v>479</v>
      </c>
      <c r="D88" s="421" t="s">
        <v>352</v>
      </c>
      <c r="E88" s="421" t="s">
        <v>697</v>
      </c>
      <c r="F88" s="421" t="s">
        <v>698</v>
      </c>
      <c r="G88" s="421" t="s">
        <v>699</v>
      </c>
      <c r="H88" s="421" t="s">
        <v>378</v>
      </c>
      <c r="I88" s="421" t="s">
        <v>450</v>
      </c>
      <c r="J88" s="421" t="s">
        <v>458</v>
      </c>
      <c r="K88" s="421" t="s">
        <v>459</v>
      </c>
      <c r="L88" s="421" t="s">
        <v>356</v>
      </c>
      <c r="M88" s="421" t="s">
        <v>357</v>
      </c>
      <c r="N88" s="421" t="s">
        <v>379</v>
      </c>
      <c r="O88" s="421" t="s">
        <v>450</v>
      </c>
      <c r="P88" s="421" t="s">
        <v>961</v>
      </c>
      <c r="Q88" s="421" t="s">
        <v>380</v>
      </c>
      <c r="R88" s="420"/>
      <c r="S88" s="421" t="s">
        <v>1056</v>
      </c>
      <c r="T88" s="421" t="s">
        <v>1057</v>
      </c>
      <c r="U88" s="421">
        <v>32902.379999999997</v>
      </c>
      <c r="V88" s="421">
        <v>25175.52</v>
      </c>
      <c r="W88" s="347"/>
    </row>
    <row r="89" spans="2:23" x14ac:dyDescent="0.25">
      <c r="B89" s="421" t="s">
        <v>486</v>
      </c>
      <c r="C89" s="421" t="s">
        <v>479</v>
      </c>
      <c r="D89" s="421" t="s">
        <v>352</v>
      </c>
      <c r="E89" s="421" t="s">
        <v>700</v>
      </c>
      <c r="F89" s="421" t="s">
        <v>701</v>
      </c>
      <c r="G89" s="421" t="s">
        <v>702</v>
      </c>
      <c r="H89" s="421" t="s">
        <v>378</v>
      </c>
      <c r="I89" s="421" t="s">
        <v>450</v>
      </c>
      <c r="J89" s="421" t="s">
        <v>458</v>
      </c>
      <c r="K89" s="421" t="s">
        <v>459</v>
      </c>
      <c r="L89" s="421" t="s">
        <v>356</v>
      </c>
      <c r="M89" s="421" t="s">
        <v>357</v>
      </c>
      <c r="N89" s="421" t="s">
        <v>379</v>
      </c>
      <c r="O89" s="421" t="s">
        <v>450</v>
      </c>
      <c r="P89" s="421" t="s">
        <v>962</v>
      </c>
      <c r="Q89" s="421" t="s">
        <v>380</v>
      </c>
      <c r="R89" s="420"/>
      <c r="S89" s="421" t="s">
        <v>1056</v>
      </c>
      <c r="T89" s="421" t="s">
        <v>1057</v>
      </c>
      <c r="U89" s="421">
        <v>55655.5</v>
      </c>
      <c r="V89" s="421">
        <v>36687.800000000003</v>
      </c>
      <c r="W89" s="347"/>
    </row>
    <row r="90" spans="2:23" x14ac:dyDescent="0.25">
      <c r="B90" s="421" t="s">
        <v>486</v>
      </c>
      <c r="C90" s="421" t="s">
        <v>479</v>
      </c>
      <c r="D90" s="421" t="s">
        <v>352</v>
      </c>
      <c r="E90" s="421" t="s">
        <v>703</v>
      </c>
      <c r="F90" s="421" t="s">
        <v>704</v>
      </c>
      <c r="G90" s="421" t="s">
        <v>705</v>
      </c>
      <c r="H90" s="421" t="s">
        <v>378</v>
      </c>
      <c r="I90" s="421" t="s">
        <v>450</v>
      </c>
      <c r="J90" s="421" t="s">
        <v>458</v>
      </c>
      <c r="K90" s="421" t="s">
        <v>459</v>
      </c>
      <c r="L90" s="421" t="s">
        <v>356</v>
      </c>
      <c r="M90" s="421" t="s">
        <v>357</v>
      </c>
      <c r="N90" s="421" t="s">
        <v>379</v>
      </c>
      <c r="O90" s="421" t="s">
        <v>450</v>
      </c>
      <c r="P90" s="421" t="s">
        <v>963</v>
      </c>
      <c r="Q90" s="421" t="s">
        <v>380</v>
      </c>
      <c r="R90" s="420"/>
      <c r="S90" s="421" t="s">
        <v>1056</v>
      </c>
      <c r="T90" s="421" t="s">
        <v>1057</v>
      </c>
      <c r="U90" s="421">
        <v>62671.199999999997</v>
      </c>
      <c r="V90" s="421">
        <v>66838.5</v>
      </c>
      <c r="W90" s="347"/>
    </row>
    <row r="91" spans="2:23" x14ac:dyDescent="0.25">
      <c r="B91" s="421" t="s">
        <v>486</v>
      </c>
      <c r="C91" s="421" t="s">
        <v>479</v>
      </c>
      <c r="D91" s="421" t="s">
        <v>352</v>
      </c>
      <c r="E91" s="421" t="s">
        <v>706</v>
      </c>
      <c r="F91" s="421" t="s">
        <v>707</v>
      </c>
      <c r="G91" s="421" t="s">
        <v>708</v>
      </c>
      <c r="H91" s="421" t="s">
        <v>378</v>
      </c>
      <c r="I91" s="421" t="s">
        <v>450</v>
      </c>
      <c r="J91" s="421" t="s">
        <v>458</v>
      </c>
      <c r="K91" s="421" t="s">
        <v>459</v>
      </c>
      <c r="L91" s="421" t="s">
        <v>356</v>
      </c>
      <c r="M91" s="421" t="s">
        <v>357</v>
      </c>
      <c r="N91" s="421" t="s">
        <v>416</v>
      </c>
      <c r="O91" s="421" t="s">
        <v>450</v>
      </c>
      <c r="P91" s="421" t="s">
        <v>964</v>
      </c>
      <c r="Q91" s="421" t="s">
        <v>380</v>
      </c>
      <c r="R91" s="420"/>
      <c r="S91" s="421" t="s">
        <v>1056</v>
      </c>
      <c r="T91" s="421" t="s">
        <v>1057</v>
      </c>
      <c r="U91" s="421">
        <v>42086.22</v>
      </c>
      <c r="V91" s="421">
        <v>42184.160000000003</v>
      </c>
      <c r="W91" s="347"/>
    </row>
    <row r="92" spans="2:23" x14ac:dyDescent="0.25">
      <c r="B92" s="421" t="s">
        <v>486</v>
      </c>
      <c r="C92" s="421" t="s">
        <v>479</v>
      </c>
      <c r="D92" s="421" t="s">
        <v>352</v>
      </c>
      <c r="E92" s="421" t="s">
        <v>709</v>
      </c>
      <c r="F92" s="421" t="s">
        <v>710</v>
      </c>
      <c r="G92" s="421" t="s">
        <v>711</v>
      </c>
      <c r="H92" s="421" t="s">
        <v>378</v>
      </c>
      <c r="I92" s="421" t="s">
        <v>450</v>
      </c>
      <c r="J92" s="421" t="s">
        <v>458</v>
      </c>
      <c r="K92" s="421" t="s">
        <v>459</v>
      </c>
      <c r="L92" s="421" t="s">
        <v>356</v>
      </c>
      <c r="M92" s="421" t="s">
        <v>357</v>
      </c>
      <c r="N92" s="421" t="s">
        <v>416</v>
      </c>
      <c r="O92" s="421" t="s">
        <v>450</v>
      </c>
      <c r="P92" s="421" t="s">
        <v>965</v>
      </c>
      <c r="Q92" s="421" t="s">
        <v>380</v>
      </c>
      <c r="R92" s="420"/>
      <c r="S92" s="421" t="s">
        <v>1056</v>
      </c>
      <c r="T92" s="421" t="s">
        <v>1057</v>
      </c>
      <c r="U92" s="421">
        <v>47516.7</v>
      </c>
      <c r="V92" s="421">
        <v>36950.480000000003</v>
      </c>
      <c r="W92" s="347"/>
    </row>
    <row r="93" spans="2:23" x14ac:dyDescent="0.25">
      <c r="B93" s="421" t="s">
        <v>486</v>
      </c>
      <c r="C93" s="421" t="s">
        <v>479</v>
      </c>
      <c r="D93" s="421" t="s">
        <v>352</v>
      </c>
      <c r="E93" s="421" t="s">
        <v>712</v>
      </c>
      <c r="F93" s="421" t="s">
        <v>713</v>
      </c>
      <c r="G93" s="421" t="s">
        <v>714</v>
      </c>
      <c r="H93" s="421" t="s">
        <v>378</v>
      </c>
      <c r="I93" s="421" t="s">
        <v>450</v>
      </c>
      <c r="J93" s="421" t="s">
        <v>458</v>
      </c>
      <c r="K93" s="421" t="s">
        <v>459</v>
      </c>
      <c r="L93" s="421" t="s">
        <v>356</v>
      </c>
      <c r="M93" s="421" t="s">
        <v>357</v>
      </c>
      <c r="N93" s="421" t="s">
        <v>414</v>
      </c>
      <c r="O93" s="421" t="s">
        <v>450</v>
      </c>
      <c r="P93" s="421" t="s">
        <v>966</v>
      </c>
      <c r="Q93" s="421" t="s">
        <v>380</v>
      </c>
      <c r="R93" s="420"/>
      <c r="S93" s="421" t="s">
        <v>1056</v>
      </c>
      <c r="T93" s="421" t="s">
        <v>1057</v>
      </c>
      <c r="U93" s="421">
        <v>42278.22</v>
      </c>
      <c r="V93" s="421">
        <v>18250.48</v>
      </c>
      <c r="W93" s="347"/>
    </row>
    <row r="94" spans="2:23" x14ac:dyDescent="0.25">
      <c r="B94" s="421" t="s">
        <v>486</v>
      </c>
      <c r="C94" s="421" t="s">
        <v>479</v>
      </c>
      <c r="D94" s="421" t="s">
        <v>352</v>
      </c>
      <c r="E94" s="421" t="s">
        <v>715</v>
      </c>
      <c r="F94" s="421" t="s">
        <v>716</v>
      </c>
      <c r="G94" s="421" t="s">
        <v>717</v>
      </c>
      <c r="H94" s="421" t="s">
        <v>378</v>
      </c>
      <c r="I94" s="421" t="s">
        <v>450</v>
      </c>
      <c r="J94" s="421" t="s">
        <v>458</v>
      </c>
      <c r="K94" s="421" t="s">
        <v>459</v>
      </c>
      <c r="L94" s="421" t="s">
        <v>356</v>
      </c>
      <c r="M94" s="421" t="s">
        <v>357</v>
      </c>
      <c r="N94" s="421" t="s">
        <v>379</v>
      </c>
      <c r="O94" s="421" t="s">
        <v>450</v>
      </c>
      <c r="P94" s="421" t="s">
        <v>967</v>
      </c>
      <c r="Q94" s="421" t="s">
        <v>380</v>
      </c>
      <c r="R94" s="420"/>
      <c r="S94" s="421" t="s">
        <v>1056</v>
      </c>
      <c r="T94" s="421" t="s">
        <v>1057</v>
      </c>
      <c r="U94" s="421">
        <v>39169.5</v>
      </c>
      <c r="V94" s="421">
        <v>19792.420000000002</v>
      </c>
      <c r="W94" s="347"/>
    </row>
    <row r="95" spans="2:23" x14ac:dyDescent="0.25">
      <c r="B95" s="421" t="s">
        <v>486</v>
      </c>
      <c r="C95" s="421" t="s">
        <v>479</v>
      </c>
      <c r="D95" s="421" t="s">
        <v>352</v>
      </c>
      <c r="E95" s="421" t="s">
        <v>718</v>
      </c>
      <c r="F95" s="421" t="s">
        <v>719</v>
      </c>
      <c r="G95" s="421" t="s">
        <v>720</v>
      </c>
      <c r="H95" s="421" t="s">
        <v>378</v>
      </c>
      <c r="I95" s="421" t="s">
        <v>450</v>
      </c>
      <c r="J95" s="421" t="s">
        <v>458</v>
      </c>
      <c r="K95" s="421" t="s">
        <v>459</v>
      </c>
      <c r="L95" s="421" t="s">
        <v>356</v>
      </c>
      <c r="M95" s="421" t="s">
        <v>357</v>
      </c>
      <c r="N95" s="421" t="s">
        <v>379</v>
      </c>
      <c r="O95" s="421" t="s">
        <v>450</v>
      </c>
      <c r="P95" s="421" t="s">
        <v>968</v>
      </c>
      <c r="Q95" s="421" t="s">
        <v>380</v>
      </c>
      <c r="R95" s="420"/>
      <c r="S95" s="421" t="s">
        <v>1056</v>
      </c>
      <c r="T95" s="421" t="s">
        <v>1057</v>
      </c>
      <c r="U95" s="421">
        <v>59537.64</v>
      </c>
      <c r="V95" s="421">
        <v>44082.06</v>
      </c>
      <c r="W95" s="347"/>
    </row>
    <row r="96" spans="2:23" x14ac:dyDescent="0.25">
      <c r="B96" s="421" t="s">
        <v>486</v>
      </c>
      <c r="C96" s="421" t="s">
        <v>479</v>
      </c>
      <c r="D96" s="421" t="s">
        <v>352</v>
      </c>
      <c r="E96" s="421" t="s">
        <v>721</v>
      </c>
      <c r="F96" s="421" t="s">
        <v>722</v>
      </c>
      <c r="G96" s="421" t="s">
        <v>723</v>
      </c>
      <c r="H96" s="421" t="s">
        <v>378</v>
      </c>
      <c r="I96" s="421" t="s">
        <v>450</v>
      </c>
      <c r="J96" s="421" t="s">
        <v>458</v>
      </c>
      <c r="K96" s="421" t="s">
        <v>459</v>
      </c>
      <c r="L96" s="421" t="s">
        <v>356</v>
      </c>
      <c r="M96" s="421" t="s">
        <v>357</v>
      </c>
      <c r="N96" s="421" t="s">
        <v>414</v>
      </c>
      <c r="O96" s="421" t="s">
        <v>450</v>
      </c>
      <c r="P96" s="421" t="s">
        <v>969</v>
      </c>
      <c r="Q96" s="421" t="s">
        <v>380</v>
      </c>
      <c r="R96" s="420"/>
      <c r="S96" s="421" t="s">
        <v>1056</v>
      </c>
      <c r="T96" s="421" t="s">
        <v>1057</v>
      </c>
      <c r="U96" s="421">
        <v>24763</v>
      </c>
      <c r="V96" s="421">
        <v>13199.900000000001</v>
      </c>
      <c r="W96" s="347"/>
    </row>
    <row r="97" spans="2:23" x14ac:dyDescent="0.25">
      <c r="B97" s="421" t="s">
        <v>486</v>
      </c>
      <c r="C97" s="421" t="s">
        <v>479</v>
      </c>
      <c r="D97" s="421" t="s">
        <v>352</v>
      </c>
      <c r="E97" s="421" t="s">
        <v>724</v>
      </c>
      <c r="F97" s="421" t="s">
        <v>725</v>
      </c>
      <c r="G97" s="421" t="s">
        <v>726</v>
      </c>
      <c r="H97" s="421" t="s">
        <v>378</v>
      </c>
      <c r="I97" s="421" t="s">
        <v>450</v>
      </c>
      <c r="J97" s="421" t="s">
        <v>458</v>
      </c>
      <c r="K97" s="421" t="s">
        <v>459</v>
      </c>
      <c r="L97" s="421" t="s">
        <v>356</v>
      </c>
      <c r="M97" s="421" t="s">
        <v>357</v>
      </c>
      <c r="N97" s="421" t="s">
        <v>416</v>
      </c>
      <c r="O97" s="421" t="s">
        <v>450</v>
      </c>
      <c r="P97" s="421" t="s">
        <v>970</v>
      </c>
      <c r="Q97" s="421" t="s">
        <v>380</v>
      </c>
      <c r="R97" s="420"/>
      <c r="S97" s="421" t="s">
        <v>1056</v>
      </c>
      <c r="T97" s="421" t="s">
        <v>1057</v>
      </c>
      <c r="U97" s="421">
        <v>46159.08</v>
      </c>
      <c r="V97" s="421">
        <v>36720.58</v>
      </c>
      <c r="W97" s="347"/>
    </row>
    <row r="98" spans="2:23" x14ac:dyDescent="0.25">
      <c r="B98" s="421" t="s">
        <v>486</v>
      </c>
      <c r="C98" s="421" t="s">
        <v>479</v>
      </c>
      <c r="D98" s="421" t="s">
        <v>352</v>
      </c>
      <c r="E98" s="421" t="s">
        <v>727</v>
      </c>
      <c r="F98" s="421" t="s">
        <v>728</v>
      </c>
      <c r="G98" s="421" t="s">
        <v>729</v>
      </c>
      <c r="H98" s="421" t="s">
        <v>378</v>
      </c>
      <c r="I98" s="421" t="s">
        <v>450</v>
      </c>
      <c r="J98" s="421" t="s">
        <v>458</v>
      </c>
      <c r="K98" s="421" t="s">
        <v>459</v>
      </c>
      <c r="L98" s="421" t="s">
        <v>356</v>
      </c>
      <c r="M98" s="421" t="s">
        <v>357</v>
      </c>
      <c r="N98" s="421" t="s">
        <v>416</v>
      </c>
      <c r="O98" s="421" t="s">
        <v>450</v>
      </c>
      <c r="P98" s="421" t="s">
        <v>971</v>
      </c>
      <c r="Q98" s="421" t="s">
        <v>380</v>
      </c>
      <c r="R98" s="420"/>
      <c r="S98" s="421" t="s">
        <v>1056</v>
      </c>
      <c r="T98" s="421" t="s">
        <v>1057</v>
      </c>
      <c r="U98" s="421">
        <v>19006.68</v>
      </c>
      <c r="V98" s="421">
        <v>9195.92</v>
      </c>
      <c r="W98" s="347"/>
    </row>
    <row r="99" spans="2:23" x14ac:dyDescent="0.25">
      <c r="B99" s="421" t="s">
        <v>486</v>
      </c>
      <c r="C99" s="421" t="s">
        <v>479</v>
      </c>
      <c r="D99" s="421" t="s">
        <v>352</v>
      </c>
      <c r="E99" s="421" t="s">
        <v>730</v>
      </c>
      <c r="F99" s="421" t="s">
        <v>731</v>
      </c>
      <c r="G99" s="421" t="s">
        <v>732</v>
      </c>
      <c r="H99" s="421" t="s">
        <v>378</v>
      </c>
      <c r="I99" s="421" t="s">
        <v>450</v>
      </c>
      <c r="J99" s="421" t="s">
        <v>458</v>
      </c>
      <c r="K99" s="421" t="s">
        <v>459</v>
      </c>
      <c r="L99" s="421" t="s">
        <v>356</v>
      </c>
      <c r="M99" s="421" t="s">
        <v>357</v>
      </c>
      <c r="N99" s="421" t="s">
        <v>416</v>
      </c>
      <c r="O99" s="421" t="s">
        <v>450</v>
      </c>
      <c r="P99" s="421" t="s">
        <v>972</v>
      </c>
      <c r="Q99" s="421" t="s">
        <v>380</v>
      </c>
      <c r="R99" s="420"/>
      <c r="S99" s="421" t="s">
        <v>1056</v>
      </c>
      <c r="T99" s="421" t="s">
        <v>1057</v>
      </c>
      <c r="U99" s="421">
        <v>27152.400000000001</v>
      </c>
      <c r="V99" s="421">
        <v>12327.89</v>
      </c>
      <c r="W99" s="347"/>
    </row>
    <row r="100" spans="2:23" x14ac:dyDescent="0.25">
      <c r="B100" s="421" t="s">
        <v>486</v>
      </c>
      <c r="C100" s="421" t="s">
        <v>479</v>
      </c>
      <c r="D100" s="421" t="s">
        <v>352</v>
      </c>
      <c r="E100" s="421" t="s">
        <v>733</v>
      </c>
      <c r="F100" s="421" t="s">
        <v>734</v>
      </c>
      <c r="G100" s="421" t="s">
        <v>735</v>
      </c>
      <c r="H100" s="421" t="s">
        <v>378</v>
      </c>
      <c r="I100" s="421" t="s">
        <v>450</v>
      </c>
      <c r="J100" s="421" t="s">
        <v>458</v>
      </c>
      <c r="K100" s="421" t="s">
        <v>459</v>
      </c>
      <c r="L100" s="421" t="s">
        <v>356</v>
      </c>
      <c r="M100" s="421" t="s">
        <v>357</v>
      </c>
      <c r="N100" s="421" t="s">
        <v>416</v>
      </c>
      <c r="O100" s="421" t="s">
        <v>450</v>
      </c>
      <c r="P100" s="421" t="s">
        <v>973</v>
      </c>
      <c r="Q100" s="421" t="s">
        <v>380</v>
      </c>
      <c r="R100" s="420"/>
      <c r="S100" s="421" t="s">
        <v>1056</v>
      </c>
      <c r="T100" s="421" t="s">
        <v>1057</v>
      </c>
      <c r="U100" s="421">
        <v>38239.629999999997</v>
      </c>
      <c r="V100" s="421">
        <v>18907.509999999998</v>
      </c>
      <c r="W100" s="347"/>
    </row>
    <row r="101" spans="2:23" x14ac:dyDescent="0.25">
      <c r="B101" s="421" t="s">
        <v>486</v>
      </c>
      <c r="C101" s="421" t="s">
        <v>479</v>
      </c>
      <c r="D101" s="421" t="s">
        <v>352</v>
      </c>
      <c r="E101" s="421" t="s">
        <v>736</v>
      </c>
      <c r="F101" s="421" t="s">
        <v>737</v>
      </c>
      <c r="G101" s="421" t="s">
        <v>738</v>
      </c>
      <c r="H101" s="421" t="s">
        <v>378</v>
      </c>
      <c r="I101" s="421" t="s">
        <v>450</v>
      </c>
      <c r="J101" s="421" t="s">
        <v>458</v>
      </c>
      <c r="K101" s="421" t="s">
        <v>459</v>
      </c>
      <c r="L101" s="421" t="s">
        <v>356</v>
      </c>
      <c r="M101" s="421" t="s">
        <v>357</v>
      </c>
      <c r="N101" s="421" t="s">
        <v>379</v>
      </c>
      <c r="O101" s="421" t="s">
        <v>450</v>
      </c>
      <c r="P101" s="421" t="s">
        <v>974</v>
      </c>
      <c r="Q101" s="421" t="s">
        <v>380</v>
      </c>
      <c r="R101" s="420"/>
      <c r="S101" s="421" t="s">
        <v>1056</v>
      </c>
      <c r="T101" s="421" t="s">
        <v>1057</v>
      </c>
      <c r="U101" s="421">
        <v>55098.43</v>
      </c>
      <c r="V101" s="421">
        <v>30657.09</v>
      </c>
      <c r="W101" s="347"/>
    </row>
    <row r="102" spans="2:23" x14ac:dyDescent="0.25">
      <c r="B102" s="421" t="s">
        <v>486</v>
      </c>
      <c r="C102" s="421" t="s">
        <v>479</v>
      </c>
      <c r="D102" s="421" t="s">
        <v>352</v>
      </c>
      <c r="E102" s="421" t="s">
        <v>739</v>
      </c>
      <c r="F102" s="421" t="s">
        <v>740</v>
      </c>
      <c r="G102" s="421" t="s">
        <v>741</v>
      </c>
      <c r="H102" s="421" t="s">
        <v>378</v>
      </c>
      <c r="I102" s="421" t="s">
        <v>450</v>
      </c>
      <c r="J102" s="421" t="s">
        <v>458</v>
      </c>
      <c r="K102" s="421" t="s">
        <v>459</v>
      </c>
      <c r="L102" s="421" t="s">
        <v>356</v>
      </c>
      <c r="M102" s="421" t="s">
        <v>357</v>
      </c>
      <c r="N102" s="421" t="s">
        <v>379</v>
      </c>
      <c r="O102" s="421" t="s">
        <v>450</v>
      </c>
      <c r="P102" s="421" t="s">
        <v>975</v>
      </c>
      <c r="Q102" s="421" t="s">
        <v>380</v>
      </c>
      <c r="R102" s="420"/>
      <c r="S102" s="421" t="s">
        <v>1056</v>
      </c>
      <c r="T102" s="421" t="s">
        <v>1057</v>
      </c>
      <c r="U102" s="421">
        <v>59537.64</v>
      </c>
      <c r="V102" s="421">
        <v>44082.06</v>
      </c>
      <c r="W102" s="347"/>
    </row>
    <row r="103" spans="2:23" x14ac:dyDescent="0.25">
      <c r="B103" s="421" t="s">
        <v>486</v>
      </c>
      <c r="C103" s="421" t="s">
        <v>479</v>
      </c>
      <c r="D103" s="421" t="s">
        <v>352</v>
      </c>
      <c r="E103" s="421" t="s">
        <v>742</v>
      </c>
      <c r="F103" s="421" t="s">
        <v>743</v>
      </c>
      <c r="G103" s="421" t="s">
        <v>744</v>
      </c>
      <c r="H103" s="421" t="s">
        <v>378</v>
      </c>
      <c r="I103" s="421" t="s">
        <v>450</v>
      </c>
      <c r="J103" s="421" t="s">
        <v>458</v>
      </c>
      <c r="K103" s="421" t="s">
        <v>459</v>
      </c>
      <c r="L103" s="421" t="s">
        <v>356</v>
      </c>
      <c r="M103" s="421" t="s">
        <v>357</v>
      </c>
      <c r="N103" s="421" t="s">
        <v>416</v>
      </c>
      <c r="O103" s="421" t="s">
        <v>450</v>
      </c>
      <c r="P103" s="421" t="s">
        <v>976</v>
      </c>
      <c r="Q103" s="421" t="s">
        <v>380</v>
      </c>
      <c r="R103" s="420"/>
      <c r="S103" s="421" t="s">
        <v>1056</v>
      </c>
      <c r="T103" s="421" t="s">
        <v>1057</v>
      </c>
      <c r="U103" s="421">
        <v>53173.45</v>
      </c>
      <c r="V103" s="421">
        <v>34099.33</v>
      </c>
      <c r="W103" s="347"/>
    </row>
    <row r="104" spans="2:23" x14ac:dyDescent="0.25">
      <c r="B104" s="421" t="s">
        <v>486</v>
      </c>
      <c r="C104" s="421" t="s">
        <v>479</v>
      </c>
      <c r="D104" s="421" t="s">
        <v>352</v>
      </c>
      <c r="E104" s="421" t="s">
        <v>745</v>
      </c>
      <c r="F104" s="421" t="s">
        <v>746</v>
      </c>
      <c r="G104" s="421" t="s">
        <v>747</v>
      </c>
      <c r="H104" s="421" t="s">
        <v>378</v>
      </c>
      <c r="I104" s="421" t="s">
        <v>450</v>
      </c>
      <c r="J104" s="421" t="s">
        <v>458</v>
      </c>
      <c r="K104" s="421" t="s">
        <v>459</v>
      </c>
      <c r="L104" s="421" t="s">
        <v>356</v>
      </c>
      <c r="M104" s="421" t="s">
        <v>357</v>
      </c>
      <c r="N104" s="421" t="s">
        <v>379</v>
      </c>
      <c r="O104" s="421" t="s">
        <v>450</v>
      </c>
      <c r="P104" s="421" t="s">
        <v>977</v>
      </c>
      <c r="Q104" s="421" t="s">
        <v>380</v>
      </c>
      <c r="R104" s="420"/>
      <c r="S104" s="421" t="s">
        <v>1056</v>
      </c>
      <c r="T104" s="421" t="s">
        <v>1057</v>
      </c>
      <c r="U104" s="421">
        <v>54837.3</v>
      </c>
      <c r="V104" s="421">
        <v>38307.020000000004</v>
      </c>
      <c r="W104" s="347"/>
    </row>
    <row r="105" spans="2:23" x14ac:dyDescent="0.25">
      <c r="B105" s="421" t="s">
        <v>486</v>
      </c>
      <c r="C105" s="421" t="s">
        <v>453</v>
      </c>
      <c r="D105" s="421" t="s">
        <v>352</v>
      </c>
      <c r="E105" s="421" t="s">
        <v>748</v>
      </c>
      <c r="F105" s="421" t="s">
        <v>749</v>
      </c>
      <c r="G105" s="421" t="s">
        <v>750</v>
      </c>
      <c r="H105" s="421" t="s">
        <v>378</v>
      </c>
      <c r="I105" s="421" t="s">
        <v>450</v>
      </c>
      <c r="J105" s="421" t="s">
        <v>458</v>
      </c>
      <c r="K105" s="421" t="s">
        <v>459</v>
      </c>
      <c r="L105" s="421" t="s">
        <v>356</v>
      </c>
      <c r="M105" s="421" t="s">
        <v>357</v>
      </c>
      <c r="N105" s="421" t="s">
        <v>416</v>
      </c>
      <c r="O105" s="421" t="s">
        <v>450</v>
      </c>
      <c r="P105" s="421" t="s">
        <v>978</v>
      </c>
      <c r="Q105" s="421" t="s">
        <v>380</v>
      </c>
      <c r="R105" s="420"/>
      <c r="S105" s="421" t="s">
        <v>1056</v>
      </c>
      <c r="T105" s="421" t="s">
        <v>1057</v>
      </c>
      <c r="U105" s="421">
        <v>33940.5</v>
      </c>
      <c r="V105" s="421">
        <v>13770.16</v>
      </c>
      <c r="W105" s="347"/>
    </row>
    <row r="106" spans="2:23" x14ac:dyDescent="0.25">
      <c r="B106" s="421" t="s">
        <v>486</v>
      </c>
      <c r="C106" s="421" t="s">
        <v>479</v>
      </c>
      <c r="D106" s="421" t="s">
        <v>352</v>
      </c>
      <c r="E106" s="421" t="s">
        <v>751</v>
      </c>
      <c r="F106" s="421" t="s">
        <v>752</v>
      </c>
      <c r="G106" s="421" t="s">
        <v>753</v>
      </c>
      <c r="H106" s="421" t="s">
        <v>378</v>
      </c>
      <c r="I106" s="421" t="s">
        <v>450</v>
      </c>
      <c r="J106" s="421" t="s">
        <v>458</v>
      </c>
      <c r="K106" s="421" t="s">
        <v>459</v>
      </c>
      <c r="L106" s="421" t="s">
        <v>356</v>
      </c>
      <c r="M106" s="421" t="s">
        <v>357</v>
      </c>
      <c r="N106" s="421" t="s">
        <v>387</v>
      </c>
      <c r="O106" s="421" t="s">
        <v>450</v>
      </c>
      <c r="P106" s="421" t="s">
        <v>979</v>
      </c>
      <c r="Q106" s="421" t="s">
        <v>380</v>
      </c>
      <c r="R106" s="420"/>
      <c r="S106" s="421" t="s">
        <v>1056</v>
      </c>
      <c r="T106" s="421" t="s">
        <v>1057</v>
      </c>
      <c r="U106" s="421">
        <v>13471.72</v>
      </c>
      <c r="V106" s="421">
        <v>2474.4500000000003</v>
      </c>
      <c r="W106" s="347"/>
    </row>
    <row r="107" spans="2:23" x14ac:dyDescent="0.25">
      <c r="B107" s="421" t="s">
        <v>486</v>
      </c>
      <c r="C107" s="421" t="s">
        <v>479</v>
      </c>
      <c r="D107" s="421" t="s">
        <v>352</v>
      </c>
      <c r="E107" s="421" t="s">
        <v>754</v>
      </c>
      <c r="F107" s="421" t="s">
        <v>755</v>
      </c>
      <c r="G107" s="421" t="s">
        <v>756</v>
      </c>
      <c r="H107" s="421" t="s">
        <v>378</v>
      </c>
      <c r="I107" s="421" t="s">
        <v>450</v>
      </c>
      <c r="J107" s="421" t="s">
        <v>458</v>
      </c>
      <c r="K107" s="421" t="s">
        <v>459</v>
      </c>
      <c r="L107" s="421" t="s">
        <v>356</v>
      </c>
      <c r="M107" s="421" t="s">
        <v>357</v>
      </c>
      <c r="N107" s="421" t="s">
        <v>387</v>
      </c>
      <c r="O107" s="421" t="s">
        <v>450</v>
      </c>
      <c r="P107" s="421" t="s">
        <v>980</v>
      </c>
      <c r="Q107" s="421" t="s">
        <v>380</v>
      </c>
      <c r="R107" s="420"/>
      <c r="S107" s="421" t="s">
        <v>1056</v>
      </c>
      <c r="T107" s="421" t="s">
        <v>1057</v>
      </c>
      <c r="U107" s="421">
        <v>17761.2</v>
      </c>
      <c r="V107" s="421">
        <v>3704.2299999999996</v>
      </c>
      <c r="W107" s="347"/>
    </row>
    <row r="108" spans="2:23" x14ac:dyDescent="0.25">
      <c r="B108" s="421" t="s">
        <v>486</v>
      </c>
      <c r="C108" s="421" t="s">
        <v>479</v>
      </c>
      <c r="D108" s="421" t="s">
        <v>352</v>
      </c>
      <c r="E108" s="421" t="s">
        <v>757</v>
      </c>
      <c r="F108" s="421" t="s">
        <v>758</v>
      </c>
      <c r="G108" s="421" t="s">
        <v>759</v>
      </c>
      <c r="H108" s="421" t="s">
        <v>378</v>
      </c>
      <c r="I108" s="421" t="s">
        <v>450</v>
      </c>
      <c r="J108" s="421" t="s">
        <v>458</v>
      </c>
      <c r="K108" s="421" t="s">
        <v>459</v>
      </c>
      <c r="L108" s="421" t="s">
        <v>356</v>
      </c>
      <c r="M108" s="421" t="s">
        <v>357</v>
      </c>
      <c r="N108" s="421" t="s">
        <v>387</v>
      </c>
      <c r="O108" s="421" t="s">
        <v>450</v>
      </c>
      <c r="P108" s="421" t="s">
        <v>981</v>
      </c>
      <c r="Q108" s="421" t="s">
        <v>380</v>
      </c>
      <c r="R108" s="420"/>
      <c r="S108" s="421" t="s">
        <v>1056</v>
      </c>
      <c r="T108" s="421" t="s">
        <v>1057</v>
      </c>
      <c r="U108" s="421">
        <v>22201.5</v>
      </c>
      <c r="V108" s="421">
        <v>4144.28</v>
      </c>
      <c r="W108" s="347"/>
    </row>
    <row r="109" spans="2:23" x14ac:dyDescent="0.25">
      <c r="B109" s="421" t="s">
        <v>486</v>
      </c>
      <c r="C109" s="421" t="s">
        <v>453</v>
      </c>
      <c r="D109" s="421" t="s">
        <v>353</v>
      </c>
      <c r="E109" s="421" t="s">
        <v>760</v>
      </c>
      <c r="F109" s="421" t="s">
        <v>761</v>
      </c>
      <c r="G109" s="421" t="s">
        <v>762</v>
      </c>
      <c r="H109" s="421" t="s">
        <v>378</v>
      </c>
      <c r="I109" s="421" t="s">
        <v>450</v>
      </c>
      <c r="J109" s="421" t="s">
        <v>458</v>
      </c>
      <c r="K109" s="421" t="s">
        <v>459</v>
      </c>
      <c r="L109" s="421" t="s">
        <v>356</v>
      </c>
      <c r="M109" s="421" t="s">
        <v>357</v>
      </c>
      <c r="N109" s="421" t="s">
        <v>414</v>
      </c>
      <c r="O109" s="421" t="s">
        <v>450</v>
      </c>
      <c r="P109" s="421" t="s">
        <v>982</v>
      </c>
      <c r="Q109" s="421" t="s">
        <v>380</v>
      </c>
      <c r="R109" s="420"/>
      <c r="S109" s="421" t="s">
        <v>1056</v>
      </c>
      <c r="T109" s="421" t="s">
        <v>1057</v>
      </c>
      <c r="U109" s="421">
        <v>17220.560000000001</v>
      </c>
      <c r="V109" s="421">
        <v>5652.77</v>
      </c>
      <c r="W109" s="347"/>
    </row>
    <row r="110" spans="2:23" x14ac:dyDescent="0.25">
      <c r="B110" s="421" t="s">
        <v>486</v>
      </c>
      <c r="C110" s="421" t="s">
        <v>479</v>
      </c>
      <c r="D110" s="421" t="s">
        <v>352</v>
      </c>
      <c r="E110" s="421" t="s">
        <v>763</v>
      </c>
      <c r="F110" s="421" t="s">
        <v>764</v>
      </c>
      <c r="G110" s="421" t="s">
        <v>765</v>
      </c>
      <c r="H110" s="421" t="s">
        <v>361</v>
      </c>
      <c r="I110" s="421" t="s">
        <v>355</v>
      </c>
      <c r="J110" s="421" t="s">
        <v>458</v>
      </c>
      <c r="K110" s="421" t="s">
        <v>459</v>
      </c>
      <c r="L110" s="421" t="s">
        <v>356</v>
      </c>
      <c r="M110" s="421" t="s">
        <v>357</v>
      </c>
      <c r="N110" s="421" t="s">
        <v>362</v>
      </c>
      <c r="O110" s="421" t="s">
        <v>359</v>
      </c>
      <c r="P110" s="421" t="s">
        <v>983</v>
      </c>
      <c r="Q110" s="421" t="s">
        <v>351</v>
      </c>
      <c r="R110" s="420"/>
      <c r="S110" s="421" t="s">
        <v>1056</v>
      </c>
      <c r="T110" s="421" t="s">
        <v>1057</v>
      </c>
      <c r="U110" s="421">
        <v>41617.550000000003</v>
      </c>
      <c r="V110" s="421">
        <v>3000</v>
      </c>
      <c r="W110" s="347"/>
    </row>
    <row r="111" spans="2:23" x14ac:dyDescent="0.25">
      <c r="B111" s="421" t="s">
        <v>486</v>
      </c>
      <c r="C111" s="421" t="s">
        <v>479</v>
      </c>
      <c r="D111" s="421" t="s">
        <v>352</v>
      </c>
      <c r="E111" s="421" t="s">
        <v>766</v>
      </c>
      <c r="F111" s="421" t="s">
        <v>767</v>
      </c>
      <c r="G111" s="421" t="s">
        <v>768</v>
      </c>
      <c r="H111" s="421" t="s">
        <v>378</v>
      </c>
      <c r="I111" s="421" t="s">
        <v>450</v>
      </c>
      <c r="J111" s="421" t="s">
        <v>458</v>
      </c>
      <c r="K111" s="421" t="s">
        <v>459</v>
      </c>
      <c r="L111" s="421" t="s">
        <v>356</v>
      </c>
      <c r="M111" s="421" t="s">
        <v>357</v>
      </c>
      <c r="N111" s="421" t="s">
        <v>387</v>
      </c>
      <c r="O111" s="421" t="s">
        <v>450</v>
      </c>
      <c r="P111" s="421" t="s">
        <v>984</v>
      </c>
      <c r="Q111" s="421" t="s">
        <v>380</v>
      </c>
      <c r="R111" s="420"/>
      <c r="S111" s="421" t="s">
        <v>1056</v>
      </c>
      <c r="T111" s="421" t="s">
        <v>1057</v>
      </c>
      <c r="U111" s="421">
        <v>26641.8</v>
      </c>
      <c r="V111" s="421">
        <v>0</v>
      </c>
      <c r="W111" s="347"/>
    </row>
    <row r="112" spans="2:23" x14ac:dyDescent="0.25">
      <c r="B112" s="421" t="s">
        <v>486</v>
      </c>
      <c r="C112" s="421" t="s">
        <v>453</v>
      </c>
      <c r="D112" s="421" t="s">
        <v>352</v>
      </c>
      <c r="E112" s="421" t="s">
        <v>769</v>
      </c>
      <c r="F112" s="421" t="s">
        <v>770</v>
      </c>
      <c r="G112" s="421" t="s">
        <v>771</v>
      </c>
      <c r="H112" s="421" t="s">
        <v>367</v>
      </c>
      <c r="I112" s="421" t="s">
        <v>355</v>
      </c>
      <c r="J112" s="421" t="s">
        <v>458</v>
      </c>
      <c r="K112" s="421" t="s">
        <v>459</v>
      </c>
      <c r="L112" s="421" t="s">
        <v>356</v>
      </c>
      <c r="M112" s="421" t="s">
        <v>357</v>
      </c>
      <c r="N112" s="421" t="s">
        <v>368</v>
      </c>
      <c r="O112" s="421" t="s">
        <v>359</v>
      </c>
      <c r="P112" s="421" t="s">
        <v>985</v>
      </c>
      <c r="Q112" s="421" t="s">
        <v>360</v>
      </c>
      <c r="R112" s="420"/>
      <c r="S112" s="421" t="s">
        <v>1056</v>
      </c>
      <c r="T112" s="421" t="s">
        <v>1057</v>
      </c>
      <c r="U112" s="421">
        <v>69482.810000000012</v>
      </c>
      <c r="V112" s="421">
        <v>1000</v>
      </c>
      <c r="W112" s="347"/>
    </row>
    <row r="113" spans="2:23" x14ac:dyDescent="0.25">
      <c r="B113" s="421" t="s">
        <v>486</v>
      </c>
      <c r="C113" s="421" t="s">
        <v>479</v>
      </c>
      <c r="D113" s="421" t="s">
        <v>352</v>
      </c>
      <c r="E113" s="421" t="s">
        <v>772</v>
      </c>
      <c r="F113" s="421" t="s">
        <v>773</v>
      </c>
      <c r="G113" s="421" t="s">
        <v>774</v>
      </c>
      <c r="H113" s="421" t="s">
        <v>378</v>
      </c>
      <c r="I113" s="421" t="s">
        <v>450</v>
      </c>
      <c r="J113" s="421" t="s">
        <v>458</v>
      </c>
      <c r="K113" s="421" t="s">
        <v>459</v>
      </c>
      <c r="L113" s="421" t="s">
        <v>356</v>
      </c>
      <c r="M113" s="421" t="s">
        <v>357</v>
      </c>
      <c r="N113" s="421" t="s">
        <v>387</v>
      </c>
      <c r="O113" s="421" t="s">
        <v>450</v>
      </c>
      <c r="P113" s="421" t="s">
        <v>986</v>
      </c>
      <c r="Q113" s="421" t="s">
        <v>380</v>
      </c>
      <c r="R113" s="420"/>
      <c r="S113" s="421" t="s">
        <v>1056</v>
      </c>
      <c r="T113" s="421" t="s">
        <v>1057</v>
      </c>
      <c r="U113" s="421">
        <v>22201.5</v>
      </c>
      <c r="V113" s="421">
        <v>4144.28</v>
      </c>
      <c r="W113" s="347"/>
    </row>
    <row r="114" spans="2:23" x14ac:dyDescent="0.25">
      <c r="B114" s="421" t="s">
        <v>486</v>
      </c>
      <c r="C114" s="421" t="s">
        <v>479</v>
      </c>
      <c r="D114" s="421" t="s">
        <v>352</v>
      </c>
      <c r="E114" s="421" t="s">
        <v>775</v>
      </c>
      <c r="F114" s="421" t="s">
        <v>776</v>
      </c>
      <c r="G114" s="421" t="s">
        <v>777</v>
      </c>
      <c r="H114" s="421" t="s">
        <v>378</v>
      </c>
      <c r="I114" s="421" t="s">
        <v>450</v>
      </c>
      <c r="J114" s="421" t="s">
        <v>458</v>
      </c>
      <c r="K114" s="421" t="s">
        <v>459</v>
      </c>
      <c r="L114" s="421" t="s">
        <v>356</v>
      </c>
      <c r="M114" s="421" t="s">
        <v>357</v>
      </c>
      <c r="N114" s="421" t="s">
        <v>387</v>
      </c>
      <c r="O114" s="421" t="s">
        <v>450</v>
      </c>
      <c r="P114" s="421" t="s">
        <v>987</v>
      </c>
      <c r="Q114" s="421" t="s">
        <v>380</v>
      </c>
      <c r="R114" s="420"/>
      <c r="S114" s="421" t="s">
        <v>1056</v>
      </c>
      <c r="T114" s="421" t="s">
        <v>1057</v>
      </c>
      <c r="U114" s="421">
        <v>9862.69</v>
      </c>
      <c r="V114" s="421">
        <v>2514.91</v>
      </c>
      <c r="W114" s="347"/>
    </row>
    <row r="115" spans="2:23" x14ac:dyDescent="0.25">
      <c r="B115" s="421" t="s">
        <v>486</v>
      </c>
      <c r="C115" s="421" t="s">
        <v>453</v>
      </c>
      <c r="D115" s="421" t="s">
        <v>352</v>
      </c>
      <c r="E115" s="421" t="s">
        <v>778</v>
      </c>
      <c r="F115" s="421" t="s">
        <v>779</v>
      </c>
      <c r="G115" s="421" t="s">
        <v>780</v>
      </c>
      <c r="H115" s="421" t="s">
        <v>369</v>
      </c>
      <c r="I115" s="421" t="s">
        <v>355</v>
      </c>
      <c r="J115" s="421" t="s">
        <v>458</v>
      </c>
      <c r="K115" s="421" t="s">
        <v>459</v>
      </c>
      <c r="L115" s="421" t="s">
        <v>356</v>
      </c>
      <c r="M115" s="421" t="s">
        <v>357</v>
      </c>
      <c r="N115" s="421" t="s">
        <v>910</v>
      </c>
      <c r="O115" s="421" t="s">
        <v>359</v>
      </c>
      <c r="P115" s="421" t="s">
        <v>988</v>
      </c>
      <c r="Q115" s="421" t="s">
        <v>360</v>
      </c>
      <c r="R115" s="420"/>
      <c r="S115" s="421" t="s">
        <v>1056</v>
      </c>
      <c r="T115" s="421" t="s">
        <v>1057</v>
      </c>
      <c r="U115" s="421">
        <v>55970.100000000006</v>
      </c>
      <c r="V115" s="421">
        <v>1000</v>
      </c>
      <c r="W115" s="347"/>
    </row>
    <row r="116" spans="2:23" x14ac:dyDescent="0.25">
      <c r="B116" s="421" t="s">
        <v>486</v>
      </c>
      <c r="C116" s="421" t="s">
        <v>479</v>
      </c>
      <c r="D116" s="421" t="s">
        <v>352</v>
      </c>
      <c r="E116" s="421" t="s">
        <v>781</v>
      </c>
      <c r="F116" s="421" t="s">
        <v>782</v>
      </c>
      <c r="G116" s="421" t="s">
        <v>783</v>
      </c>
      <c r="H116" s="421" t="s">
        <v>363</v>
      </c>
      <c r="I116" s="421" t="s">
        <v>355</v>
      </c>
      <c r="J116" s="421" t="s">
        <v>458</v>
      </c>
      <c r="K116" s="421" t="s">
        <v>459</v>
      </c>
      <c r="L116" s="421" t="s">
        <v>356</v>
      </c>
      <c r="M116" s="421" t="s">
        <v>357</v>
      </c>
      <c r="N116" s="421" t="s">
        <v>364</v>
      </c>
      <c r="O116" s="421" t="s">
        <v>359</v>
      </c>
      <c r="P116" s="421" t="s">
        <v>991</v>
      </c>
      <c r="Q116" s="421" t="s">
        <v>351</v>
      </c>
      <c r="R116" s="420"/>
      <c r="S116" s="421" t="s">
        <v>1056</v>
      </c>
      <c r="T116" s="421" t="s">
        <v>1057</v>
      </c>
      <c r="U116" s="421">
        <v>35030.350000000006</v>
      </c>
      <c r="V116" s="421">
        <v>12157.02</v>
      </c>
      <c r="W116" s="347"/>
    </row>
    <row r="117" spans="2:23" x14ac:dyDescent="0.25">
      <c r="B117" s="421" t="s">
        <v>486</v>
      </c>
      <c r="C117" s="421" t="s">
        <v>479</v>
      </c>
      <c r="D117" s="421" t="s">
        <v>352</v>
      </c>
      <c r="E117" s="421" t="s">
        <v>784</v>
      </c>
      <c r="F117" s="421" t="s">
        <v>785</v>
      </c>
      <c r="G117" s="421" t="s">
        <v>786</v>
      </c>
      <c r="H117" s="421" t="s">
        <v>363</v>
      </c>
      <c r="I117" s="421" t="s">
        <v>355</v>
      </c>
      <c r="J117" s="421" t="s">
        <v>458</v>
      </c>
      <c r="K117" s="421" t="s">
        <v>459</v>
      </c>
      <c r="L117" s="421" t="s">
        <v>356</v>
      </c>
      <c r="M117" s="421" t="s">
        <v>357</v>
      </c>
      <c r="N117" s="421" t="s">
        <v>364</v>
      </c>
      <c r="O117" s="421" t="s">
        <v>359</v>
      </c>
      <c r="P117" s="421" t="s">
        <v>992</v>
      </c>
      <c r="Q117" s="421" t="s">
        <v>351</v>
      </c>
      <c r="R117" s="420"/>
      <c r="S117" s="421" t="s">
        <v>1056</v>
      </c>
      <c r="T117" s="421" t="s">
        <v>1057</v>
      </c>
      <c r="U117" s="421">
        <v>38948.350000000006</v>
      </c>
      <c r="V117" s="421">
        <v>3000</v>
      </c>
      <c r="W117" s="347"/>
    </row>
    <row r="118" spans="2:23" x14ac:dyDescent="0.25">
      <c r="B118" s="421" t="s">
        <v>486</v>
      </c>
      <c r="C118" s="421" t="s">
        <v>453</v>
      </c>
      <c r="D118" s="421" t="s">
        <v>352</v>
      </c>
      <c r="E118" s="421" t="s">
        <v>787</v>
      </c>
      <c r="F118" s="421" t="s">
        <v>788</v>
      </c>
      <c r="G118" s="421" t="s">
        <v>789</v>
      </c>
      <c r="H118" s="421" t="s">
        <v>369</v>
      </c>
      <c r="I118" s="421" t="s">
        <v>355</v>
      </c>
      <c r="J118" s="421" t="s">
        <v>458</v>
      </c>
      <c r="K118" s="421" t="s">
        <v>459</v>
      </c>
      <c r="L118" s="421" t="s">
        <v>356</v>
      </c>
      <c r="M118" s="421" t="s">
        <v>357</v>
      </c>
      <c r="N118" s="421" t="s">
        <v>370</v>
      </c>
      <c r="O118" s="421" t="s">
        <v>359</v>
      </c>
      <c r="P118" s="421" t="s">
        <v>993</v>
      </c>
      <c r="Q118" s="421" t="s">
        <v>360</v>
      </c>
      <c r="R118" s="420"/>
      <c r="S118" s="421" t="s">
        <v>1056</v>
      </c>
      <c r="T118" s="421" t="s">
        <v>1057</v>
      </c>
      <c r="U118" s="421">
        <v>91044.86</v>
      </c>
      <c r="V118" s="421">
        <v>1000</v>
      </c>
      <c r="W118" s="347"/>
    </row>
    <row r="119" spans="2:23" x14ac:dyDescent="0.25">
      <c r="B119" s="421" t="s">
        <v>486</v>
      </c>
      <c r="C119" s="421" t="s">
        <v>453</v>
      </c>
      <c r="D119" s="421" t="s">
        <v>352</v>
      </c>
      <c r="E119" s="421" t="s">
        <v>790</v>
      </c>
      <c r="F119" s="421" t="s">
        <v>791</v>
      </c>
      <c r="G119" s="421" t="s">
        <v>792</v>
      </c>
      <c r="H119" s="421" t="s">
        <v>363</v>
      </c>
      <c r="I119" s="421" t="s">
        <v>355</v>
      </c>
      <c r="J119" s="421" t="s">
        <v>458</v>
      </c>
      <c r="K119" s="421" t="s">
        <v>459</v>
      </c>
      <c r="L119" s="421" t="s">
        <v>356</v>
      </c>
      <c r="M119" s="421" t="s">
        <v>357</v>
      </c>
      <c r="N119" s="421" t="s">
        <v>364</v>
      </c>
      <c r="O119" s="421" t="s">
        <v>359</v>
      </c>
      <c r="P119" s="421" t="s">
        <v>994</v>
      </c>
      <c r="Q119" s="421" t="s">
        <v>351</v>
      </c>
      <c r="R119" s="420"/>
      <c r="S119" s="421" t="s">
        <v>1056</v>
      </c>
      <c r="T119" s="421" t="s">
        <v>1057</v>
      </c>
      <c r="U119" s="421">
        <v>35030.350000000006</v>
      </c>
      <c r="V119" s="421">
        <v>12157.02</v>
      </c>
      <c r="W119" s="347"/>
    </row>
    <row r="120" spans="2:23" x14ac:dyDescent="0.25">
      <c r="B120" s="421" t="s">
        <v>486</v>
      </c>
      <c r="C120" s="421" t="s">
        <v>453</v>
      </c>
      <c r="D120" s="421" t="s">
        <v>352</v>
      </c>
      <c r="E120" s="421" t="s">
        <v>793</v>
      </c>
      <c r="F120" s="421" t="s">
        <v>794</v>
      </c>
      <c r="G120" s="421" t="s">
        <v>795</v>
      </c>
      <c r="H120" s="421" t="s">
        <v>363</v>
      </c>
      <c r="I120" s="421" t="s">
        <v>355</v>
      </c>
      <c r="J120" s="421" t="s">
        <v>458</v>
      </c>
      <c r="K120" s="421" t="s">
        <v>459</v>
      </c>
      <c r="L120" s="421" t="s">
        <v>356</v>
      </c>
      <c r="M120" s="421" t="s">
        <v>357</v>
      </c>
      <c r="N120" s="421" t="s">
        <v>364</v>
      </c>
      <c r="O120" s="421" t="s">
        <v>359</v>
      </c>
      <c r="P120" s="421" t="s">
        <v>995</v>
      </c>
      <c r="Q120" s="421" t="s">
        <v>351</v>
      </c>
      <c r="R120" s="420"/>
      <c r="S120" s="421" t="s">
        <v>1056</v>
      </c>
      <c r="T120" s="421" t="s">
        <v>1057</v>
      </c>
      <c r="U120" s="421">
        <v>36210.350000000006</v>
      </c>
      <c r="V120" s="421">
        <v>3000</v>
      </c>
      <c r="W120" s="347"/>
    </row>
    <row r="121" spans="2:23" x14ac:dyDescent="0.25">
      <c r="B121" s="421" t="s">
        <v>486</v>
      </c>
      <c r="C121" s="421" t="s">
        <v>453</v>
      </c>
      <c r="D121" s="421" t="s">
        <v>352</v>
      </c>
      <c r="E121" s="421" t="s">
        <v>796</v>
      </c>
      <c r="F121" s="421" t="s">
        <v>797</v>
      </c>
      <c r="G121" s="421" t="s">
        <v>798</v>
      </c>
      <c r="H121" s="421" t="s">
        <v>363</v>
      </c>
      <c r="I121" s="421" t="s">
        <v>355</v>
      </c>
      <c r="J121" s="421" t="s">
        <v>458</v>
      </c>
      <c r="K121" s="421" t="s">
        <v>459</v>
      </c>
      <c r="L121" s="421" t="s">
        <v>356</v>
      </c>
      <c r="M121" s="421" t="s">
        <v>357</v>
      </c>
      <c r="N121" s="421" t="s">
        <v>364</v>
      </c>
      <c r="O121" s="421" t="s">
        <v>359</v>
      </c>
      <c r="P121" s="421" t="s">
        <v>996</v>
      </c>
      <c r="Q121" s="421" t="s">
        <v>351</v>
      </c>
      <c r="R121" s="420"/>
      <c r="S121" s="421" t="s">
        <v>1056</v>
      </c>
      <c r="T121" s="421" t="s">
        <v>1057</v>
      </c>
      <c r="U121" s="421">
        <v>36210.350000000006</v>
      </c>
      <c r="V121" s="421">
        <v>3000</v>
      </c>
      <c r="W121" s="347"/>
    </row>
    <row r="122" spans="2:23" x14ac:dyDescent="0.25">
      <c r="B122" s="421" t="s">
        <v>486</v>
      </c>
      <c r="C122" s="421" t="s">
        <v>453</v>
      </c>
      <c r="D122" s="421" t="s">
        <v>352</v>
      </c>
      <c r="E122" s="421" t="s">
        <v>799</v>
      </c>
      <c r="F122" s="421" t="s">
        <v>800</v>
      </c>
      <c r="G122" s="421" t="s">
        <v>801</v>
      </c>
      <c r="H122" s="421" t="s">
        <v>363</v>
      </c>
      <c r="I122" s="421" t="s">
        <v>355</v>
      </c>
      <c r="J122" s="421" t="s">
        <v>458</v>
      </c>
      <c r="K122" s="421" t="s">
        <v>459</v>
      </c>
      <c r="L122" s="421" t="s">
        <v>356</v>
      </c>
      <c r="M122" s="421" t="s">
        <v>357</v>
      </c>
      <c r="N122" s="421" t="s">
        <v>364</v>
      </c>
      <c r="O122" s="421" t="s">
        <v>359</v>
      </c>
      <c r="P122" s="421" t="s">
        <v>997</v>
      </c>
      <c r="Q122" s="421" t="s">
        <v>351</v>
      </c>
      <c r="R122" s="420"/>
      <c r="S122" s="421" t="s">
        <v>1056</v>
      </c>
      <c r="T122" s="421" t="s">
        <v>1057</v>
      </c>
      <c r="U122" s="421">
        <v>37239.800000000003</v>
      </c>
      <c r="V122" s="421">
        <v>3000</v>
      </c>
      <c r="W122" s="347"/>
    </row>
    <row r="123" spans="2:23" x14ac:dyDescent="0.25">
      <c r="B123" s="421" t="s">
        <v>486</v>
      </c>
      <c r="C123" s="421" t="s">
        <v>479</v>
      </c>
      <c r="D123" s="421" t="s">
        <v>352</v>
      </c>
      <c r="E123" s="421" t="s">
        <v>802</v>
      </c>
      <c r="F123" s="421" t="s">
        <v>803</v>
      </c>
      <c r="G123" s="421" t="s">
        <v>804</v>
      </c>
      <c r="H123" s="421" t="s">
        <v>363</v>
      </c>
      <c r="I123" s="421" t="s">
        <v>355</v>
      </c>
      <c r="J123" s="421" t="s">
        <v>458</v>
      </c>
      <c r="K123" s="421" t="s">
        <v>459</v>
      </c>
      <c r="L123" s="421" t="s">
        <v>356</v>
      </c>
      <c r="M123" s="421" t="s">
        <v>357</v>
      </c>
      <c r="N123" s="421" t="s">
        <v>364</v>
      </c>
      <c r="O123" s="421" t="s">
        <v>359</v>
      </c>
      <c r="P123" s="421" t="s">
        <v>998</v>
      </c>
      <c r="Q123" s="421" t="s">
        <v>351</v>
      </c>
      <c r="R123" s="420"/>
      <c r="S123" s="421" t="s">
        <v>1056</v>
      </c>
      <c r="T123" s="421" t="s">
        <v>1057</v>
      </c>
      <c r="U123" s="421">
        <v>35030.350000000006</v>
      </c>
      <c r="V123" s="421">
        <v>12157.02</v>
      </c>
      <c r="W123" s="347"/>
    </row>
    <row r="124" spans="2:23" x14ac:dyDescent="0.25">
      <c r="B124" s="421" t="s">
        <v>486</v>
      </c>
      <c r="C124" s="421" t="s">
        <v>453</v>
      </c>
      <c r="D124" s="421" t="s">
        <v>352</v>
      </c>
      <c r="E124" s="421" t="s">
        <v>805</v>
      </c>
      <c r="F124" s="421" t="s">
        <v>806</v>
      </c>
      <c r="G124" s="421" t="s">
        <v>807</v>
      </c>
      <c r="H124" s="421" t="s">
        <v>363</v>
      </c>
      <c r="I124" s="421" t="s">
        <v>355</v>
      </c>
      <c r="J124" s="421" t="s">
        <v>458</v>
      </c>
      <c r="K124" s="421" t="s">
        <v>459</v>
      </c>
      <c r="L124" s="421" t="s">
        <v>356</v>
      </c>
      <c r="M124" s="421" t="s">
        <v>357</v>
      </c>
      <c r="N124" s="421" t="s">
        <v>364</v>
      </c>
      <c r="O124" s="421" t="s">
        <v>359</v>
      </c>
      <c r="P124" s="421" t="s">
        <v>999</v>
      </c>
      <c r="Q124" s="421" t="s">
        <v>351</v>
      </c>
      <c r="R124" s="420"/>
      <c r="S124" s="421" t="s">
        <v>1056</v>
      </c>
      <c r="T124" s="421" t="s">
        <v>1057</v>
      </c>
      <c r="U124" s="421">
        <v>36869.800000000003</v>
      </c>
      <c r="V124" s="421">
        <v>3000</v>
      </c>
      <c r="W124" s="347"/>
    </row>
    <row r="125" spans="2:23" x14ac:dyDescent="0.25">
      <c r="B125" s="421" t="s">
        <v>486</v>
      </c>
      <c r="C125" s="421" t="s">
        <v>479</v>
      </c>
      <c r="D125" s="421" t="s">
        <v>352</v>
      </c>
      <c r="E125" s="421" t="s">
        <v>808</v>
      </c>
      <c r="F125" s="421" t="s">
        <v>809</v>
      </c>
      <c r="G125" s="421" t="s">
        <v>810</v>
      </c>
      <c r="H125" s="421" t="s">
        <v>369</v>
      </c>
      <c r="I125" s="421" t="s">
        <v>355</v>
      </c>
      <c r="J125" s="421" t="s">
        <v>458</v>
      </c>
      <c r="K125" s="421" t="s">
        <v>459</v>
      </c>
      <c r="L125" s="421" t="s">
        <v>356</v>
      </c>
      <c r="M125" s="421" t="s">
        <v>357</v>
      </c>
      <c r="N125" s="421" t="s">
        <v>370</v>
      </c>
      <c r="O125" s="421" t="s">
        <v>359</v>
      </c>
      <c r="P125" s="421" t="s">
        <v>1000</v>
      </c>
      <c r="Q125" s="421" t="s">
        <v>360</v>
      </c>
      <c r="R125" s="420"/>
      <c r="S125" s="421" t="s">
        <v>1056</v>
      </c>
      <c r="T125" s="421" t="s">
        <v>1057</v>
      </c>
      <c r="U125" s="421">
        <v>82438.289999999994</v>
      </c>
      <c r="V125" s="421">
        <v>9000</v>
      </c>
      <c r="W125" s="347"/>
    </row>
    <row r="126" spans="2:23" x14ac:dyDescent="0.25">
      <c r="B126" s="421" t="s">
        <v>486</v>
      </c>
      <c r="C126" s="421" t="s">
        <v>479</v>
      </c>
      <c r="D126" s="421" t="s">
        <v>352</v>
      </c>
      <c r="E126" s="421" t="s">
        <v>811</v>
      </c>
      <c r="F126" s="421" t="s">
        <v>812</v>
      </c>
      <c r="G126" s="421" t="s">
        <v>813</v>
      </c>
      <c r="H126" s="421" t="s">
        <v>378</v>
      </c>
      <c r="I126" s="421" t="s">
        <v>450</v>
      </c>
      <c r="J126" s="421" t="s">
        <v>458</v>
      </c>
      <c r="K126" s="421" t="s">
        <v>459</v>
      </c>
      <c r="L126" s="421" t="s">
        <v>356</v>
      </c>
      <c r="M126" s="421" t="s">
        <v>357</v>
      </c>
      <c r="N126" s="421" t="s">
        <v>414</v>
      </c>
      <c r="O126" s="421" t="s">
        <v>450</v>
      </c>
      <c r="P126" s="421" t="s">
        <v>1001</v>
      </c>
      <c r="Q126" s="421" t="s">
        <v>380</v>
      </c>
      <c r="R126" s="420"/>
      <c r="S126" s="421" t="s">
        <v>1056</v>
      </c>
      <c r="T126" s="421" t="s">
        <v>1057</v>
      </c>
      <c r="U126" s="421">
        <v>42680.95</v>
      </c>
      <c r="V126" s="421">
        <v>11752.94</v>
      </c>
      <c r="W126" s="347"/>
    </row>
    <row r="127" spans="2:23" x14ac:dyDescent="0.25">
      <c r="B127" s="421" t="s">
        <v>486</v>
      </c>
      <c r="C127" s="421" t="s">
        <v>453</v>
      </c>
      <c r="D127" s="421" t="s">
        <v>352</v>
      </c>
      <c r="E127" s="421" t="s">
        <v>814</v>
      </c>
      <c r="F127" s="421" t="s">
        <v>815</v>
      </c>
      <c r="G127" s="421" t="s">
        <v>816</v>
      </c>
      <c r="H127" s="421" t="s">
        <v>378</v>
      </c>
      <c r="I127" s="421" t="s">
        <v>450</v>
      </c>
      <c r="J127" s="421" t="s">
        <v>458</v>
      </c>
      <c r="K127" s="421" t="s">
        <v>459</v>
      </c>
      <c r="L127" s="421" t="s">
        <v>356</v>
      </c>
      <c r="M127" s="421" t="s">
        <v>357</v>
      </c>
      <c r="N127" s="421" t="s">
        <v>387</v>
      </c>
      <c r="O127" s="421" t="s">
        <v>450</v>
      </c>
      <c r="P127" s="421" t="s">
        <v>1002</v>
      </c>
      <c r="Q127" s="421" t="s">
        <v>380</v>
      </c>
      <c r="R127" s="420"/>
      <c r="S127" s="421" t="s">
        <v>1056</v>
      </c>
      <c r="T127" s="421" t="s">
        <v>1057</v>
      </c>
      <c r="U127" s="421">
        <v>17761.2</v>
      </c>
      <c r="V127" s="421">
        <v>3704.2299999999996</v>
      </c>
      <c r="W127" s="347"/>
    </row>
    <row r="128" spans="2:23" x14ac:dyDescent="0.25">
      <c r="B128" s="421" t="s">
        <v>486</v>
      </c>
      <c r="C128" s="421" t="s">
        <v>453</v>
      </c>
      <c r="D128" s="421" t="s">
        <v>352</v>
      </c>
      <c r="E128" s="421" t="s">
        <v>817</v>
      </c>
      <c r="F128" s="421" t="s">
        <v>818</v>
      </c>
      <c r="G128" s="421" t="s">
        <v>819</v>
      </c>
      <c r="H128" s="421" t="s">
        <v>378</v>
      </c>
      <c r="I128" s="421" t="s">
        <v>450</v>
      </c>
      <c r="J128" s="421" t="s">
        <v>458</v>
      </c>
      <c r="K128" s="421" t="s">
        <v>459</v>
      </c>
      <c r="L128" s="421" t="s">
        <v>356</v>
      </c>
      <c r="M128" s="421" t="s">
        <v>357</v>
      </c>
      <c r="N128" s="421" t="s">
        <v>387</v>
      </c>
      <c r="O128" s="421" t="s">
        <v>450</v>
      </c>
      <c r="P128" s="421" t="s">
        <v>1003</v>
      </c>
      <c r="Q128" s="421" t="s">
        <v>380</v>
      </c>
      <c r="R128" s="420"/>
      <c r="S128" s="421" t="s">
        <v>1056</v>
      </c>
      <c r="T128" s="421" t="s">
        <v>1057</v>
      </c>
      <c r="U128" s="421">
        <v>17761.2</v>
      </c>
      <c r="V128" s="421">
        <v>3704.2299999999996</v>
      </c>
      <c r="W128" s="347"/>
    </row>
    <row r="129" spans="2:23" x14ac:dyDescent="0.25">
      <c r="B129" s="421" t="s">
        <v>486</v>
      </c>
      <c r="C129" s="421" t="s">
        <v>479</v>
      </c>
      <c r="D129" s="421" t="s">
        <v>352</v>
      </c>
      <c r="E129" s="421" t="s">
        <v>823</v>
      </c>
      <c r="F129" s="421" t="s">
        <v>824</v>
      </c>
      <c r="G129" s="421" t="s">
        <v>825</v>
      </c>
      <c r="H129" s="421" t="s">
        <v>378</v>
      </c>
      <c r="I129" s="421" t="s">
        <v>450</v>
      </c>
      <c r="J129" s="421" t="s">
        <v>458</v>
      </c>
      <c r="K129" s="421" t="s">
        <v>459</v>
      </c>
      <c r="L129" s="421" t="s">
        <v>356</v>
      </c>
      <c r="M129" s="421" t="s">
        <v>357</v>
      </c>
      <c r="N129" s="421" t="s">
        <v>387</v>
      </c>
      <c r="O129" s="421" t="s">
        <v>450</v>
      </c>
      <c r="P129" s="421" t="s">
        <v>1006</v>
      </c>
      <c r="Q129" s="421" t="s">
        <v>380</v>
      </c>
      <c r="R129" s="420"/>
      <c r="S129" s="421" t="s">
        <v>1056</v>
      </c>
      <c r="T129" s="421" t="s">
        <v>1057</v>
      </c>
      <c r="U129" s="421">
        <v>10800.66</v>
      </c>
      <c r="V129" s="421">
        <v>2156.83</v>
      </c>
      <c r="W129" s="347"/>
    </row>
    <row r="130" spans="2:23" x14ac:dyDescent="0.25">
      <c r="B130" s="421" t="s">
        <v>486</v>
      </c>
      <c r="C130" s="421" t="s">
        <v>479</v>
      </c>
      <c r="D130" s="421" t="s">
        <v>352</v>
      </c>
      <c r="E130" s="421" t="s">
        <v>826</v>
      </c>
      <c r="F130" s="421" t="s">
        <v>827</v>
      </c>
      <c r="G130" s="421" t="s">
        <v>828</v>
      </c>
      <c r="H130" s="421" t="s">
        <v>367</v>
      </c>
      <c r="I130" s="421" t="s">
        <v>355</v>
      </c>
      <c r="J130" s="421" t="s">
        <v>458</v>
      </c>
      <c r="K130" s="421" t="s">
        <v>459</v>
      </c>
      <c r="L130" s="421" t="s">
        <v>356</v>
      </c>
      <c r="M130" s="421" t="s">
        <v>357</v>
      </c>
      <c r="N130" s="421" t="s">
        <v>384</v>
      </c>
      <c r="O130" s="421" t="s">
        <v>359</v>
      </c>
      <c r="P130" s="421" t="s">
        <v>1007</v>
      </c>
      <c r="Q130" s="421" t="s">
        <v>360</v>
      </c>
      <c r="R130" s="420"/>
      <c r="S130" s="421" t="s">
        <v>1056</v>
      </c>
      <c r="T130" s="421" t="s">
        <v>1057</v>
      </c>
      <c r="U130" s="421">
        <v>33405.64</v>
      </c>
      <c r="V130" s="421">
        <v>3000</v>
      </c>
      <c r="W130" s="347"/>
    </row>
    <row r="131" spans="2:23" x14ac:dyDescent="0.25">
      <c r="B131" s="421" t="s">
        <v>486</v>
      </c>
      <c r="C131" s="421" t="s">
        <v>453</v>
      </c>
      <c r="D131" s="421" t="s">
        <v>352</v>
      </c>
      <c r="E131" s="421" t="s">
        <v>829</v>
      </c>
      <c r="F131" s="421" t="s">
        <v>830</v>
      </c>
      <c r="G131" s="421" t="s">
        <v>831</v>
      </c>
      <c r="H131" s="421" t="s">
        <v>367</v>
      </c>
      <c r="I131" s="421" t="s">
        <v>355</v>
      </c>
      <c r="J131" s="421" t="s">
        <v>458</v>
      </c>
      <c r="K131" s="421" t="s">
        <v>459</v>
      </c>
      <c r="L131" s="421" t="s">
        <v>356</v>
      </c>
      <c r="M131" s="421" t="s">
        <v>357</v>
      </c>
      <c r="N131" s="421" t="s">
        <v>384</v>
      </c>
      <c r="O131" s="421" t="s">
        <v>359</v>
      </c>
      <c r="P131" s="421" t="s">
        <v>1008</v>
      </c>
      <c r="Q131" s="421" t="s">
        <v>360</v>
      </c>
      <c r="R131" s="420"/>
      <c r="S131" s="421" t="s">
        <v>1056</v>
      </c>
      <c r="T131" s="421" t="s">
        <v>1057</v>
      </c>
      <c r="U131" s="421">
        <v>33033.9</v>
      </c>
      <c r="V131" s="421">
        <v>3000</v>
      </c>
      <c r="W131" s="347"/>
    </row>
    <row r="132" spans="2:23" x14ac:dyDescent="0.25">
      <c r="B132" s="421" t="s">
        <v>486</v>
      </c>
      <c r="C132" s="421" t="s">
        <v>479</v>
      </c>
      <c r="D132" s="421" t="s">
        <v>352</v>
      </c>
      <c r="E132" s="421" t="s">
        <v>832</v>
      </c>
      <c r="F132" s="421" t="s">
        <v>833</v>
      </c>
      <c r="G132" s="421" t="s">
        <v>834</v>
      </c>
      <c r="H132" s="421" t="s">
        <v>378</v>
      </c>
      <c r="I132" s="421" t="s">
        <v>450</v>
      </c>
      <c r="J132" s="421" t="s">
        <v>458</v>
      </c>
      <c r="K132" s="421" t="s">
        <v>459</v>
      </c>
      <c r="L132" s="421" t="s">
        <v>356</v>
      </c>
      <c r="M132" s="421" t="s">
        <v>357</v>
      </c>
      <c r="N132" s="421" t="s">
        <v>387</v>
      </c>
      <c r="O132" s="421" t="s">
        <v>450</v>
      </c>
      <c r="P132" s="421" t="s">
        <v>1009</v>
      </c>
      <c r="Q132" s="421" t="s">
        <v>380</v>
      </c>
      <c r="R132" s="420"/>
      <c r="S132" s="421" t="s">
        <v>1056</v>
      </c>
      <c r="T132" s="421" t="s">
        <v>1057</v>
      </c>
      <c r="U132" s="421">
        <v>2664.18</v>
      </c>
      <c r="V132" s="421">
        <v>1137.18</v>
      </c>
      <c r="W132" s="347"/>
    </row>
    <row r="133" spans="2:23" x14ac:dyDescent="0.25">
      <c r="B133" s="421" t="s">
        <v>486</v>
      </c>
      <c r="C133" s="421" t="s">
        <v>453</v>
      </c>
      <c r="D133" s="421" t="s">
        <v>352</v>
      </c>
      <c r="E133" s="421" t="s">
        <v>835</v>
      </c>
      <c r="F133" s="421" t="s">
        <v>836</v>
      </c>
      <c r="G133" s="421" t="s">
        <v>837</v>
      </c>
      <c r="H133" s="421" t="s">
        <v>378</v>
      </c>
      <c r="I133" s="421" t="s">
        <v>450</v>
      </c>
      <c r="J133" s="421" t="s">
        <v>458</v>
      </c>
      <c r="K133" s="421" t="s">
        <v>459</v>
      </c>
      <c r="L133" s="421" t="s">
        <v>356</v>
      </c>
      <c r="M133" s="421" t="s">
        <v>357</v>
      </c>
      <c r="N133" s="421" t="s">
        <v>387</v>
      </c>
      <c r="O133" s="421" t="s">
        <v>450</v>
      </c>
      <c r="P133" s="421" t="s">
        <v>1010</v>
      </c>
      <c r="Q133" s="421" t="s">
        <v>380</v>
      </c>
      <c r="R133" s="420"/>
      <c r="S133" s="421" t="s">
        <v>1056</v>
      </c>
      <c r="T133" s="421" t="s">
        <v>1057</v>
      </c>
      <c r="U133" s="421">
        <v>17761.2</v>
      </c>
      <c r="V133" s="421">
        <v>3704.2299999999996</v>
      </c>
      <c r="W133" s="347"/>
    </row>
    <row r="134" spans="2:23" x14ac:dyDescent="0.25">
      <c r="B134" s="421" t="s">
        <v>486</v>
      </c>
      <c r="C134" s="421" t="s">
        <v>453</v>
      </c>
      <c r="D134" s="421" t="s">
        <v>352</v>
      </c>
      <c r="E134" s="421" t="s">
        <v>838</v>
      </c>
      <c r="F134" s="421" t="s">
        <v>839</v>
      </c>
      <c r="G134" s="421" t="s">
        <v>840</v>
      </c>
      <c r="H134" s="421" t="s">
        <v>381</v>
      </c>
      <c r="I134" s="421" t="s">
        <v>355</v>
      </c>
      <c r="J134" s="421" t="s">
        <v>458</v>
      </c>
      <c r="K134" s="421" t="s">
        <v>459</v>
      </c>
      <c r="L134" s="421" t="s">
        <v>356</v>
      </c>
      <c r="M134" s="421" t="s">
        <v>357</v>
      </c>
      <c r="N134" s="421" t="s">
        <v>382</v>
      </c>
      <c r="O134" s="421" t="s">
        <v>359</v>
      </c>
      <c r="P134" s="421" t="s">
        <v>1011</v>
      </c>
      <c r="Q134" s="421" t="s">
        <v>383</v>
      </c>
      <c r="R134" s="420"/>
      <c r="S134" s="421" t="s">
        <v>1056</v>
      </c>
      <c r="T134" s="421" t="s">
        <v>1057</v>
      </c>
      <c r="U134" s="421">
        <v>69336.12</v>
      </c>
      <c r="V134" s="421">
        <v>1000</v>
      </c>
      <c r="W134" s="347"/>
    </row>
    <row r="135" spans="2:23" x14ac:dyDescent="0.25">
      <c r="B135" s="421" t="s">
        <v>486</v>
      </c>
      <c r="C135" s="421" t="s">
        <v>479</v>
      </c>
      <c r="D135" s="421" t="s">
        <v>352</v>
      </c>
      <c r="E135" s="421" t="s">
        <v>841</v>
      </c>
      <c r="F135" s="421" t="s">
        <v>842</v>
      </c>
      <c r="G135" s="421" t="s">
        <v>1051</v>
      </c>
      <c r="H135" s="421" t="s">
        <v>367</v>
      </c>
      <c r="I135" s="421" t="s">
        <v>355</v>
      </c>
      <c r="J135" s="421" t="s">
        <v>458</v>
      </c>
      <c r="K135" s="421" t="s">
        <v>459</v>
      </c>
      <c r="L135" s="421" t="s">
        <v>356</v>
      </c>
      <c r="M135" s="421" t="s">
        <v>357</v>
      </c>
      <c r="N135" s="421" t="s">
        <v>384</v>
      </c>
      <c r="O135" s="421" t="s">
        <v>359</v>
      </c>
      <c r="P135" s="421" t="s">
        <v>1012</v>
      </c>
      <c r="Q135" s="421" t="s">
        <v>360</v>
      </c>
      <c r="R135" s="420"/>
      <c r="S135" s="421" t="s">
        <v>1056</v>
      </c>
      <c r="T135" s="421" t="s">
        <v>1057</v>
      </c>
      <c r="U135" s="421">
        <v>31192.710000000003</v>
      </c>
      <c r="V135" s="421">
        <v>3000</v>
      </c>
      <c r="W135" s="347"/>
    </row>
    <row r="136" spans="2:23" x14ac:dyDescent="0.25">
      <c r="B136" s="421" t="s">
        <v>486</v>
      </c>
      <c r="C136" s="421" t="s">
        <v>479</v>
      </c>
      <c r="D136" s="421" t="s">
        <v>352</v>
      </c>
      <c r="E136" s="421" t="s">
        <v>843</v>
      </c>
      <c r="F136" s="421" t="s">
        <v>844</v>
      </c>
      <c r="G136" s="421" t="s">
        <v>845</v>
      </c>
      <c r="H136" s="421" t="s">
        <v>378</v>
      </c>
      <c r="I136" s="421" t="s">
        <v>450</v>
      </c>
      <c r="J136" s="421" t="s">
        <v>458</v>
      </c>
      <c r="K136" s="421" t="s">
        <v>459</v>
      </c>
      <c r="L136" s="421" t="s">
        <v>356</v>
      </c>
      <c r="M136" s="421" t="s">
        <v>357</v>
      </c>
      <c r="N136" s="421" t="s">
        <v>387</v>
      </c>
      <c r="O136" s="421" t="s">
        <v>450</v>
      </c>
      <c r="P136" s="421" t="s">
        <v>1013</v>
      </c>
      <c r="Q136" s="421" t="s">
        <v>380</v>
      </c>
      <c r="R136" s="420"/>
      <c r="S136" s="421" t="s">
        <v>1056</v>
      </c>
      <c r="T136" s="421" t="s">
        <v>1057</v>
      </c>
      <c r="U136" s="421">
        <v>22612.84</v>
      </c>
      <c r="V136" s="421">
        <v>4231.54</v>
      </c>
      <c r="W136" s="347"/>
    </row>
    <row r="137" spans="2:23" x14ac:dyDescent="0.25">
      <c r="B137" s="421" t="s">
        <v>486</v>
      </c>
      <c r="C137" s="421" t="s">
        <v>479</v>
      </c>
      <c r="D137" s="421" t="s">
        <v>352</v>
      </c>
      <c r="E137" s="421" t="s">
        <v>846</v>
      </c>
      <c r="F137" s="421" t="s">
        <v>847</v>
      </c>
      <c r="G137" s="421" t="s">
        <v>848</v>
      </c>
      <c r="H137" s="421" t="s">
        <v>385</v>
      </c>
      <c r="I137" s="421" t="s">
        <v>355</v>
      </c>
      <c r="J137" s="421" t="s">
        <v>458</v>
      </c>
      <c r="K137" s="421" t="s">
        <v>459</v>
      </c>
      <c r="L137" s="421" t="s">
        <v>356</v>
      </c>
      <c r="M137" s="421" t="s">
        <v>357</v>
      </c>
      <c r="N137" s="421" t="s">
        <v>386</v>
      </c>
      <c r="O137" s="421" t="s">
        <v>359</v>
      </c>
      <c r="P137" s="421" t="s">
        <v>1014</v>
      </c>
      <c r="Q137" s="421" t="s">
        <v>360</v>
      </c>
      <c r="R137" s="420"/>
      <c r="S137" s="421" t="s">
        <v>1056</v>
      </c>
      <c r="T137" s="421" t="s">
        <v>1057</v>
      </c>
      <c r="U137" s="421">
        <v>30814.710000000003</v>
      </c>
      <c r="V137" s="421">
        <v>3000</v>
      </c>
      <c r="W137" s="347"/>
    </row>
    <row r="138" spans="2:23" x14ac:dyDescent="0.25">
      <c r="B138" s="421" t="s">
        <v>486</v>
      </c>
      <c r="C138" s="421" t="s">
        <v>479</v>
      </c>
      <c r="D138" s="421" t="s">
        <v>352</v>
      </c>
      <c r="E138" s="421" t="s">
        <v>849</v>
      </c>
      <c r="F138" s="421" t="s">
        <v>850</v>
      </c>
      <c r="G138" s="421" t="s">
        <v>851</v>
      </c>
      <c r="H138" s="421" t="s">
        <v>369</v>
      </c>
      <c r="I138" s="421" t="s">
        <v>355</v>
      </c>
      <c r="J138" s="421" t="s">
        <v>458</v>
      </c>
      <c r="K138" s="421" t="s">
        <v>459</v>
      </c>
      <c r="L138" s="421" t="s">
        <v>356</v>
      </c>
      <c r="M138" s="421" t="s">
        <v>357</v>
      </c>
      <c r="N138" s="421" t="s">
        <v>370</v>
      </c>
      <c r="O138" s="421" t="s">
        <v>359</v>
      </c>
      <c r="P138" s="421" t="s">
        <v>1015</v>
      </c>
      <c r="Q138" s="421" t="s">
        <v>360</v>
      </c>
      <c r="R138" s="420"/>
      <c r="S138" s="421" t="s">
        <v>1056</v>
      </c>
      <c r="T138" s="421" t="s">
        <v>1057</v>
      </c>
      <c r="U138" s="421">
        <v>83082.84</v>
      </c>
      <c r="V138" s="421">
        <v>1000</v>
      </c>
      <c r="W138" s="347"/>
    </row>
    <row r="139" spans="2:23" x14ac:dyDescent="0.25">
      <c r="B139" s="421" t="s">
        <v>486</v>
      </c>
      <c r="C139" s="421" t="s">
        <v>453</v>
      </c>
      <c r="D139" s="421" t="s">
        <v>352</v>
      </c>
      <c r="E139" s="421" t="s">
        <v>852</v>
      </c>
      <c r="F139" s="421" t="s">
        <v>853</v>
      </c>
      <c r="G139" s="421" t="s">
        <v>854</v>
      </c>
      <c r="H139" s="421" t="s">
        <v>385</v>
      </c>
      <c r="I139" s="421" t="s">
        <v>355</v>
      </c>
      <c r="J139" s="421" t="s">
        <v>458</v>
      </c>
      <c r="K139" s="421" t="s">
        <v>459</v>
      </c>
      <c r="L139" s="421" t="s">
        <v>356</v>
      </c>
      <c r="M139" s="421" t="s">
        <v>357</v>
      </c>
      <c r="N139" s="421" t="s">
        <v>386</v>
      </c>
      <c r="O139" s="421" t="s">
        <v>359</v>
      </c>
      <c r="P139" s="421" t="s">
        <v>1016</v>
      </c>
      <c r="Q139" s="421" t="s">
        <v>360</v>
      </c>
      <c r="R139" s="420"/>
      <c r="S139" s="421" t="s">
        <v>1056</v>
      </c>
      <c r="T139" s="421" t="s">
        <v>1057</v>
      </c>
      <c r="U139" s="421">
        <v>30635.47</v>
      </c>
      <c r="V139" s="421">
        <v>3000</v>
      </c>
      <c r="W139" s="347"/>
    </row>
    <row r="140" spans="2:23" x14ac:dyDescent="0.25">
      <c r="B140" s="421" t="s">
        <v>486</v>
      </c>
      <c r="C140" s="421" t="s">
        <v>453</v>
      </c>
      <c r="D140" s="421" t="s">
        <v>352</v>
      </c>
      <c r="E140" s="421" t="s">
        <v>855</v>
      </c>
      <c r="F140" s="421" t="s">
        <v>856</v>
      </c>
      <c r="G140" s="421" t="s">
        <v>857</v>
      </c>
      <c r="H140" s="421" t="s">
        <v>367</v>
      </c>
      <c r="I140" s="421" t="s">
        <v>355</v>
      </c>
      <c r="J140" s="421" t="s">
        <v>458</v>
      </c>
      <c r="K140" s="421" t="s">
        <v>459</v>
      </c>
      <c r="L140" s="421" t="s">
        <v>356</v>
      </c>
      <c r="M140" s="421" t="s">
        <v>357</v>
      </c>
      <c r="N140" s="421" t="s">
        <v>384</v>
      </c>
      <c r="O140" s="421" t="s">
        <v>359</v>
      </c>
      <c r="P140" s="421" t="s">
        <v>1017</v>
      </c>
      <c r="Q140" s="421" t="s">
        <v>360</v>
      </c>
      <c r="R140" s="420"/>
      <c r="S140" s="421" t="s">
        <v>1056</v>
      </c>
      <c r="T140" s="421" t="s">
        <v>1057</v>
      </c>
      <c r="U140" s="421">
        <v>33036.89</v>
      </c>
      <c r="V140" s="421">
        <v>3000</v>
      </c>
      <c r="W140" s="347"/>
    </row>
    <row r="141" spans="2:23" x14ac:dyDescent="0.25">
      <c r="B141" s="421" t="s">
        <v>486</v>
      </c>
      <c r="C141" s="421" t="s">
        <v>453</v>
      </c>
      <c r="D141" s="421" t="s">
        <v>352</v>
      </c>
      <c r="E141" s="421" t="s">
        <v>858</v>
      </c>
      <c r="F141" s="421" t="s">
        <v>859</v>
      </c>
      <c r="G141" s="421" t="s">
        <v>860</v>
      </c>
      <c r="H141" s="421" t="s">
        <v>378</v>
      </c>
      <c r="I141" s="421" t="s">
        <v>450</v>
      </c>
      <c r="J141" s="421" t="s">
        <v>458</v>
      </c>
      <c r="K141" s="421" t="s">
        <v>459</v>
      </c>
      <c r="L141" s="421" t="s">
        <v>356</v>
      </c>
      <c r="M141" s="421" t="s">
        <v>357</v>
      </c>
      <c r="N141" s="421" t="s">
        <v>387</v>
      </c>
      <c r="O141" s="421" t="s">
        <v>450</v>
      </c>
      <c r="P141" s="421" t="s">
        <v>1018</v>
      </c>
      <c r="Q141" s="421" t="s">
        <v>380</v>
      </c>
      <c r="R141" s="420"/>
      <c r="S141" s="421" t="s">
        <v>1056</v>
      </c>
      <c r="T141" s="421" t="s">
        <v>1057</v>
      </c>
      <c r="U141" s="421">
        <v>17831.5</v>
      </c>
      <c r="V141" s="421">
        <v>4404.2299999999996</v>
      </c>
      <c r="W141" s="347"/>
    </row>
    <row r="142" spans="2:23" x14ac:dyDescent="0.25">
      <c r="B142" s="421" t="s">
        <v>486</v>
      </c>
      <c r="C142" s="421" t="s">
        <v>479</v>
      </c>
      <c r="D142" s="421" t="s">
        <v>352</v>
      </c>
      <c r="E142" s="421" t="s">
        <v>861</v>
      </c>
      <c r="F142" s="421" t="s">
        <v>862</v>
      </c>
      <c r="G142" s="421" t="s">
        <v>863</v>
      </c>
      <c r="H142" s="421" t="s">
        <v>378</v>
      </c>
      <c r="I142" s="421" t="s">
        <v>450</v>
      </c>
      <c r="J142" s="421" t="s">
        <v>458</v>
      </c>
      <c r="K142" s="421" t="s">
        <v>459</v>
      </c>
      <c r="L142" s="421" t="s">
        <v>356</v>
      </c>
      <c r="M142" s="421" t="s">
        <v>357</v>
      </c>
      <c r="N142" s="421" t="s">
        <v>387</v>
      </c>
      <c r="O142" s="421" t="s">
        <v>450</v>
      </c>
      <c r="P142" s="421" t="s">
        <v>1019</v>
      </c>
      <c r="Q142" s="421" t="s">
        <v>380</v>
      </c>
      <c r="R142" s="420"/>
      <c r="S142" s="421" t="s">
        <v>1056</v>
      </c>
      <c r="T142" s="421" t="s">
        <v>1057</v>
      </c>
      <c r="U142" s="421">
        <v>17761.2</v>
      </c>
      <c r="V142" s="421">
        <v>3704.2299999999996</v>
      </c>
      <c r="W142" s="347"/>
    </row>
    <row r="143" spans="2:23" x14ac:dyDescent="0.25">
      <c r="B143" s="421" t="s">
        <v>486</v>
      </c>
      <c r="C143" s="421" t="s">
        <v>479</v>
      </c>
      <c r="D143" s="421" t="s">
        <v>352</v>
      </c>
      <c r="E143" s="421" t="s">
        <v>864</v>
      </c>
      <c r="F143" s="421" t="s">
        <v>865</v>
      </c>
      <c r="G143" s="421" t="s">
        <v>866</v>
      </c>
      <c r="H143" s="421" t="s">
        <v>378</v>
      </c>
      <c r="I143" s="421" t="s">
        <v>450</v>
      </c>
      <c r="J143" s="421" t="s">
        <v>458</v>
      </c>
      <c r="K143" s="421" t="s">
        <v>459</v>
      </c>
      <c r="L143" s="421" t="s">
        <v>356</v>
      </c>
      <c r="M143" s="421" t="s">
        <v>357</v>
      </c>
      <c r="N143" s="421" t="s">
        <v>387</v>
      </c>
      <c r="O143" s="421" t="s">
        <v>450</v>
      </c>
      <c r="P143" s="421" t="s">
        <v>1020</v>
      </c>
      <c r="Q143" s="421" t="s">
        <v>380</v>
      </c>
      <c r="R143" s="420"/>
      <c r="S143" s="421" t="s">
        <v>1056</v>
      </c>
      <c r="T143" s="421" t="s">
        <v>1057</v>
      </c>
      <c r="U143" s="421">
        <v>10800.66</v>
      </c>
      <c r="V143" s="421">
        <v>2156.83</v>
      </c>
      <c r="W143" s="347"/>
    </row>
    <row r="144" spans="2:23" x14ac:dyDescent="0.25">
      <c r="B144" s="421" t="s">
        <v>486</v>
      </c>
      <c r="C144" s="421" t="s">
        <v>479</v>
      </c>
      <c r="D144" s="421" t="s">
        <v>352</v>
      </c>
      <c r="E144" s="421" t="s">
        <v>867</v>
      </c>
      <c r="F144" s="421" t="s">
        <v>868</v>
      </c>
      <c r="G144" s="421" t="s">
        <v>869</v>
      </c>
      <c r="H144" s="421" t="s">
        <v>378</v>
      </c>
      <c r="I144" s="421" t="s">
        <v>450</v>
      </c>
      <c r="J144" s="421" t="s">
        <v>458</v>
      </c>
      <c r="K144" s="421" t="s">
        <v>459</v>
      </c>
      <c r="L144" s="421" t="s">
        <v>356</v>
      </c>
      <c r="M144" s="421" t="s">
        <v>357</v>
      </c>
      <c r="N144" s="421" t="s">
        <v>387</v>
      </c>
      <c r="O144" s="421" t="s">
        <v>450</v>
      </c>
      <c r="P144" s="421" t="s">
        <v>1021</v>
      </c>
      <c r="Q144" s="421" t="s">
        <v>380</v>
      </c>
      <c r="R144" s="420"/>
      <c r="S144" s="421" t="s">
        <v>1056</v>
      </c>
      <c r="T144" s="421" t="s">
        <v>1057</v>
      </c>
      <c r="U144" s="421">
        <v>28565.93</v>
      </c>
      <c r="V144" s="421">
        <v>4884.33</v>
      </c>
      <c r="W144" s="347"/>
    </row>
    <row r="145" spans="2:23" x14ac:dyDescent="0.25">
      <c r="B145" s="421" t="s">
        <v>486</v>
      </c>
      <c r="C145" s="421" t="s">
        <v>479</v>
      </c>
      <c r="D145" s="421" t="s">
        <v>352</v>
      </c>
      <c r="E145" s="421" t="s">
        <v>870</v>
      </c>
      <c r="F145" s="421" t="s">
        <v>871</v>
      </c>
      <c r="G145" s="421" t="s">
        <v>872</v>
      </c>
      <c r="H145" s="421" t="s">
        <v>367</v>
      </c>
      <c r="I145" s="421" t="s">
        <v>355</v>
      </c>
      <c r="J145" s="421" t="s">
        <v>458</v>
      </c>
      <c r="K145" s="421" t="s">
        <v>459</v>
      </c>
      <c r="L145" s="421" t="s">
        <v>356</v>
      </c>
      <c r="M145" s="421" t="s">
        <v>357</v>
      </c>
      <c r="N145" s="421" t="s">
        <v>384</v>
      </c>
      <c r="O145" s="421" t="s">
        <v>359</v>
      </c>
      <c r="P145" s="421" t="s">
        <v>1022</v>
      </c>
      <c r="Q145" s="421" t="s">
        <v>360</v>
      </c>
      <c r="R145" s="420"/>
      <c r="S145" s="421" t="s">
        <v>1056</v>
      </c>
      <c r="T145" s="421" t="s">
        <v>1057</v>
      </c>
      <c r="U145" s="421">
        <v>31192.710000000003</v>
      </c>
      <c r="V145" s="421">
        <v>3000</v>
      </c>
      <c r="W145" s="347"/>
    </row>
    <row r="146" spans="2:23" x14ac:dyDescent="0.25">
      <c r="B146" s="421" t="s">
        <v>486</v>
      </c>
      <c r="C146" s="421" t="s">
        <v>479</v>
      </c>
      <c r="D146" s="421" t="s">
        <v>352</v>
      </c>
      <c r="E146" s="421" t="s">
        <v>873</v>
      </c>
      <c r="F146" s="421" t="s">
        <v>874</v>
      </c>
      <c r="G146" s="421" t="s">
        <v>875</v>
      </c>
      <c r="H146" s="421" t="s">
        <v>367</v>
      </c>
      <c r="I146" s="421" t="s">
        <v>355</v>
      </c>
      <c r="J146" s="421" t="s">
        <v>458</v>
      </c>
      <c r="K146" s="421" t="s">
        <v>459</v>
      </c>
      <c r="L146" s="421" t="s">
        <v>356</v>
      </c>
      <c r="M146" s="421" t="s">
        <v>357</v>
      </c>
      <c r="N146" s="421" t="s">
        <v>368</v>
      </c>
      <c r="O146" s="421" t="s">
        <v>359</v>
      </c>
      <c r="P146" s="421" t="s">
        <v>1023</v>
      </c>
      <c r="Q146" s="421" t="s">
        <v>360</v>
      </c>
      <c r="R146" s="420"/>
      <c r="S146" s="421" t="s">
        <v>1056</v>
      </c>
      <c r="T146" s="421" t="s">
        <v>1057</v>
      </c>
      <c r="U146" s="421">
        <v>67946.069999999992</v>
      </c>
      <c r="V146" s="421">
        <v>1000</v>
      </c>
      <c r="W146" s="347"/>
    </row>
    <row r="147" spans="2:23" x14ac:dyDescent="0.25">
      <c r="B147" s="421" t="s">
        <v>486</v>
      </c>
      <c r="C147" s="421" t="s">
        <v>479</v>
      </c>
      <c r="D147" s="421" t="s">
        <v>352</v>
      </c>
      <c r="E147" s="421" t="s">
        <v>876</v>
      </c>
      <c r="F147" s="421" t="s">
        <v>877</v>
      </c>
      <c r="G147" s="421" t="s">
        <v>878</v>
      </c>
      <c r="H147" s="421" t="s">
        <v>378</v>
      </c>
      <c r="I147" s="421" t="s">
        <v>450</v>
      </c>
      <c r="J147" s="421" t="s">
        <v>458</v>
      </c>
      <c r="K147" s="421" t="s">
        <v>459</v>
      </c>
      <c r="L147" s="421" t="s">
        <v>356</v>
      </c>
      <c r="M147" s="421" t="s">
        <v>357</v>
      </c>
      <c r="N147" s="421" t="s">
        <v>387</v>
      </c>
      <c r="O147" s="421" t="s">
        <v>450</v>
      </c>
      <c r="P147" s="421" t="s">
        <v>1024</v>
      </c>
      <c r="Q147" s="421" t="s">
        <v>380</v>
      </c>
      <c r="R147" s="420"/>
      <c r="S147" s="421" t="s">
        <v>1056</v>
      </c>
      <c r="T147" s="421" t="s">
        <v>1057</v>
      </c>
      <c r="U147" s="421">
        <v>8922.17</v>
      </c>
      <c r="V147" s="421">
        <v>2099.33</v>
      </c>
      <c r="W147" s="347"/>
    </row>
    <row r="148" spans="2:23" x14ac:dyDescent="0.25">
      <c r="B148" s="421" t="s">
        <v>486</v>
      </c>
      <c r="C148" s="421" t="s">
        <v>479</v>
      </c>
      <c r="D148" s="421" t="s">
        <v>352</v>
      </c>
      <c r="E148" s="421" t="s">
        <v>879</v>
      </c>
      <c r="F148" s="421" t="s">
        <v>880</v>
      </c>
      <c r="G148" s="421" t="s">
        <v>881</v>
      </c>
      <c r="H148" s="421" t="s">
        <v>369</v>
      </c>
      <c r="I148" s="421" t="s">
        <v>355</v>
      </c>
      <c r="J148" s="421" t="s">
        <v>458</v>
      </c>
      <c r="K148" s="421" t="s">
        <v>459</v>
      </c>
      <c r="L148" s="421" t="s">
        <v>356</v>
      </c>
      <c r="M148" s="421" t="s">
        <v>357</v>
      </c>
      <c r="N148" s="421" t="s">
        <v>370</v>
      </c>
      <c r="O148" s="421" t="s">
        <v>359</v>
      </c>
      <c r="P148" s="421" t="s">
        <v>1025</v>
      </c>
      <c r="Q148" s="421" t="s">
        <v>360</v>
      </c>
      <c r="R148" s="420"/>
      <c r="S148" s="421" t="s">
        <v>1056</v>
      </c>
      <c r="T148" s="421" t="s">
        <v>1057</v>
      </c>
      <c r="U148" s="421">
        <v>72715.14</v>
      </c>
      <c r="V148" s="421">
        <v>1000</v>
      </c>
      <c r="W148" s="347"/>
    </row>
    <row r="149" spans="2:23" x14ac:dyDescent="0.25">
      <c r="B149" s="421" t="s">
        <v>486</v>
      </c>
      <c r="C149" s="421" t="s">
        <v>479</v>
      </c>
      <c r="D149" s="421" t="s">
        <v>352</v>
      </c>
      <c r="E149" s="421" t="s">
        <v>882</v>
      </c>
      <c r="F149" s="421" t="s">
        <v>883</v>
      </c>
      <c r="G149" s="421" t="s">
        <v>884</v>
      </c>
      <c r="H149" s="421" t="s">
        <v>381</v>
      </c>
      <c r="I149" s="421" t="s">
        <v>355</v>
      </c>
      <c r="J149" s="421" t="s">
        <v>458</v>
      </c>
      <c r="K149" s="421" t="s">
        <v>459</v>
      </c>
      <c r="L149" s="421" t="s">
        <v>356</v>
      </c>
      <c r="M149" s="421" t="s">
        <v>357</v>
      </c>
      <c r="N149" s="421" t="s">
        <v>382</v>
      </c>
      <c r="O149" s="421" t="s">
        <v>359</v>
      </c>
      <c r="P149" s="421" t="s">
        <v>990</v>
      </c>
      <c r="Q149" s="421" t="s">
        <v>383</v>
      </c>
      <c r="R149" s="420"/>
      <c r="S149" s="421" t="s">
        <v>1056</v>
      </c>
      <c r="T149" s="421" t="s">
        <v>1057</v>
      </c>
      <c r="U149" s="421">
        <v>69336.12</v>
      </c>
      <c r="V149" s="421">
        <v>1000</v>
      </c>
      <c r="W149" s="347"/>
    </row>
    <row r="150" spans="2:23" x14ac:dyDescent="0.25">
      <c r="B150" s="421" t="s">
        <v>486</v>
      </c>
      <c r="C150" s="421" t="s">
        <v>479</v>
      </c>
      <c r="D150" s="421" t="s">
        <v>352</v>
      </c>
      <c r="E150" s="421" t="s">
        <v>885</v>
      </c>
      <c r="F150" s="421" t="s">
        <v>886</v>
      </c>
      <c r="G150" s="421" t="s">
        <v>887</v>
      </c>
      <c r="H150" s="421" t="s">
        <v>378</v>
      </c>
      <c r="I150" s="421" t="s">
        <v>450</v>
      </c>
      <c r="J150" s="421" t="s">
        <v>458</v>
      </c>
      <c r="K150" s="421" t="s">
        <v>459</v>
      </c>
      <c r="L150" s="421" t="s">
        <v>356</v>
      </c>
      <c r="M150" s="421" t="s">
        <v>357</v>
      </c>
      <c r="N150" s="421" t="s">
        <v>387</v>
      </c>
      <c r="O150" s="421" t="s">
        <v>450</v>
      </c>
      <c r="P150" s="421" t="s">
        <v>989</v>
      </c>
      <c r="Q150" s="421" t="s">
        <v>380</v>
      </c>
      <c r="R150" s="420"/>
      <c r="S150" s="421" t="s">
        <v>1056</v>
      </c>
      <c r="T150" s="421" t="s">
        <v>1057</v>
      </c>
      <c r="U150" s="421">
        <v>22201.5</v>
      </c>
      <c r="V150" s="421">
        <v>4144.28</v>
      </c>
      <c r="W150" s="347"/>
    </row>
    <row r="151" spans="2:23" x14ac:dyDescent="0.25">
      <c r="B151" s="421" t="s">
        <v>486</v>
      </c>
      <c r="C151" s="421" t="s">
        <v>479</v>
      </c>
      <c r="D151" s="421" t="s">
        <v>352</v>
      </c>
      <c r="E151" s="421" t="s">
        <v>888</v>
      </c>
      <c r="F151" s="421" t="s">
        <v>889</v>
      </c>
      <c r="G151" s="421" t="s">
        <v>890</v>
      </c>
      <c r="H151" s="421" t="s">
        <v>378</v>
      </c>
      <c r="I151" s="421" t="s">
        <v>450</v>
      </c>
      <c r="J151" s="421" t="s">
        <v>458</v>
      </c>
      <c r="K151" s="421" t="s">
        <v>459</v>
      </c>
      <c r="L151" s="421" t="s">
        <v>356</v>
      </c>
      <c r="M151" s="421" t="s">
        <v>357</v>
      </c>
      <c r="N151" s="421" t="s">
        <v>387</v>
      </c>
      <c r="O151" s="421" t="s">
        <v>450</v>
      </c>
      <c r="P151" s="421" t="s">
        <v>1005</v>
      </c>
      <c r="Q151" s="421" t="s">
        <v>380</v>
      </c>
      <c r="R151" s="420"/>
      <c r="S151" s="421" t="s">
        <v>1056</v>
      </c>
      <c r="T151" s="421" t="s">
        <v>1057</v>
      </c>
      <c r="U151" s="421">
        <v>26641.8</v>
      </c>
      <c r="V151" s="421">
        <v>0</v>
      </c>
      <c r="W151" s="347"/>
    </row>
    <row r="152" spans="2:23" x14ac:dyDescent="0.25">
      <c r="B152" s="421" t="s">
        <v>486</v>
      </c>
      <c r="C152" s="421" t="s">
        <v>479</v>
      </c>
      <c r="D152" s="421" t="s">
        <v>352</v>
      </c>
      <c r="E152" s="421" t="s">
        <v>1052</v>
      </c>
      <c r="F152" s="421" t="s">
        <v>1053</v>
      </c>
      <c r="G152" s="421" t="s">
        <v>1054</v>
      </c>
      <c r="H152" s="421" t="s">
        <v>378</v>
      </c>
      <c r="I152" s="421" t="s">
        <v>450</v>
      </c>
      <c r="J152" s="421" t="s">
        <v>458</v>
      </c>
      <c r="K152" s="421" t="s">
        <v>459</v>
      </c>
      <c r="L152" s="421" t="s">
        <v>356</v>
      </c>
      <c r="M152" s="421" t="s">
        <v>357</v>
      </c>
      <c r="N152" s="421" t="s">
        <v>387</v>
      </c>
      <c r="O152" s="421" t="s">
        <v>450</v>
      </c>
      <c r="P152" s="421" t="s">
        <v>1058</v>
      </c>
      <c r="Q152" s="421" t="s">
        <v>380</v>
      </c>
      <c r="R152" s="420"/>
      <c r="S152" s="421" t="s">
        <v>1056</v>
      </c>
      <c r="T152" s="421" t="s">
        <v>1057</v>
      </c>
      <c r="U152" s="421">
        <v>10607.39</v>
      </c>
      <c r="V152" s="421">
        <v>0</v>
      </c>
      <c r="W152" s="347"/>
    </row>
    <row r="153" spans="2:23" x14ac:dyDescent="0.25">
      <c r="B153" s="167"/>
      <c r="C153" s="168"/>
      <c r="D153" s="169"/>
      <c r="E153" s="168"/>
      <c r="F153" s="168"/>
      <c r="G153" s="170"/>
      <c r="H153" s="171"/>
      <c r="I153" s="169"/>
      <c r="J153" s="169"/>
      <c r="K153" s="169"/>
      <c r="L153" s="169"/>
      <c r="M153" s="169"/>
      <c r="N153" s="169"/>
      <c r="O153" s="169"/>
      <c r="P153" s="169"/>
      <c r="Q153" s="171"/>
      <c r="R153" s="169"/>
      <c r="S153" s="48"/>
      <c r="T153" s="48"/>
      <c r="U153" s="48"/>
      <c r="V153" s="172"/>
      <c r="W153" s="347"/>
    </row>
    <row r="154" spans="2:23" x14ac:dyDescent="0.25">
      <c r="B154" s="37" t="s">
        <v>76</v>
      </c>
      <c r="C154" s="168"/>
      <c r="D154" s="162">
        <f>COUNTA(Tabla12[RFC])</f>
        <v>138</v>
      </c>
      <c r="E154" s="168"/>
      <c r="F154" s="168"/>
      <c r="G154" s="170"/>
      <c r="H154" s="171"/>
      <c r="I154" s="169"/>
      <c r="J154" s="169"/>
      <c r="K154" s="169"/>
      <c r="L154" s="169"/>
      <c r="M154" s="137"/>
      <c r="N154" s="39" t="s">
        <v>77</v>
      </c>
      <c r="P154" s="41">
        <f>D154</f>
        <v>138</v>
      </c>
      <c r="Q154" s="171"/>
      <c r="R154" s="169"/>
      <c r="S154" s="462" t="s">
        <v>8</v>
      </c>
      <c r="T154" s="462"/>
      <c r="U154" s="42">
        <f>SUM(Tabla12[Percepciones pagadas en el Periodo de Comisión con Presupuesto Federal*])</f>
        <v>6123512.8999999976</v>
      </c>
      <c r="V154" s="172"/>
      <c r="W154" s="347"/>
    </row>
    <row r="155" spans="2:23" x14ac:dyDescent="0.25">
      <c r="B155" s="167"/>
      <c r="C155" s="168"/>
      <c r="D155" s="169"/>
      <c r="E155" s="168"/>
      <c r="F155" s="168"/>
      <c r="G155" s="170"/>
      <c r="H155" s="171"/>
      <c r="I155" s="169"/>
      <c r="J155" s="169"/>
      <c r="K155" s="169"/>
      <c r="L155" s="169"/>
      <c r="M155" s="169"/>
      <c r="N155" s="169"/>
      <c r="O155" s="169"/>
      <c r="P155" s="169"/>
      <c r="Q155" s="171"/>
      <c r="R155" s="169"/>
      <c r="S155" s="48"/>
      <c r="T155" s="48"/>
      <c r="U155" s="48"/>
      <c r="V155" s="172"/>
      <c r="W155" s="347"/>
    </row>
    <row r="156" spans="2:23" x14ac:dyDescent="0.25">
      <c r="B156" s="167"/>
      <c r="C156" s="168"/>
      <c r="D156" s="169"/>
      <c r="E156" s="168"/>
      <c r="F156" s="168"/>
      <c r="G156" s="170"/>
      <c r="H156" s="171"/>
      <c r="I156" s="169"/>
      <c r="J156" s="169"/>
      <c r="K156" s="169"/>
      <c r="L156" s="169"/>
      <c r="M156" s="169"/>
      <c r="N156" s="169"/>
      <c r="O156" s="169"/>
      <c r="P156" s="169"/>
      <c r="Q156" s="171"/>
      <c r="R156" s="169"/>
      <c r="S156" s="92" t="s">
        <v>151</v>
      </c>
      <c r="T156" s="92"/>
      <c r="U156" s="92"/>
      <c r="V156" s="153">
        <f>SUM(Tabla12[Percepciones pagadas en el Periodo de Comisión con Presupuesto de otra fuente*])</f>
        <v>1827375.8200000003</v>
      </c>
      <c r="W156" s="347"/>
    </row>
    <row r="157" spans="2:23" x14ac:dyDescent="0.25">
      <c r="B157" s="173"/>
      <c r="C157" s="174"/>
      <c r="D157" s="175"/>
      <c r="E157" s="174"/>
      <c r="F157" s="174"/>
      <c r="G157" s="176"/>
      <c r="H157" s="177"/>
      <c r="I157" s="175"/>
      <c r="J157" s="175"/>
      <c r="K157" s="175"/>
      <c r="L157" s="175"/>
      <c r="M157" s="175"/>
      <c r="N157" s="175"/>
      <c r="O157" s="175"/>
      <c r="P157" s="175"/>
      <c r="Q157" s="177"/>
      <c r="R157" s="175"/>
      <c r="S157" s="177"/>
      <c r="T157" s="177"/>
      <c r="U157" s="178"/>
      <c r="V157" s="179"/>
      <c r="W157" s="347"/>
    </row>
    <row r="158" spans="2:23" x14ac:dyDescent="0.25">
      <c r="B158" s="54" t="s">
        <v>347</v>
      </c>
      <c r="C158" s="55"/>
      <c r="D158" s="55"/>
      <c r="E158" s="55"/>
      <c r="F158" s="168"/>
      <c r="G158" s="170"/>
      <c r="H158" s="171"/>
      <c r="I158" s="169"/>
      <c r="J158" s="169"/>
      <c r="K158" s="169"/>
      <c r="L158" s="169"/>
      <c r="M158" s="169"/>
      <c r="N158" s="169"/>
      <c r="O158" s="169"/>
      <c r="P158" s="169"/>
      <c r="Q158" s="171"/>
      <c r="R158" s="169"/>
      <c r="S158" s="171"/>
      <c r="T158" s="171"/>
      <c r="U158" s="180"/>
      <c r="V158" s="181"/>
      <c r="W158" s="347"/>
    </row>
    <row r="159" spans="2:23" x14ac:dyDescent="0.25">
      <c r="B159" s="54" t="s">
        <v>152</v>
      </c>
      <c r="C159" s="182"/>
      <c r="D159" s="182"/>
      <c r="E159" s="182"/>
      <c r="F159" s="135"/>
      <c r="G159" s="135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55"/>
      <c r="W159" s="347"/>
    </row>
    <row r="160" spans="2:23" x14ac:dyDescent="0.25"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347"/>
    </row>
    <row r="161" spans="2:5" x14ac:dyDescent="0.25">
      <c r="B161" s="11"/>
      <c r="C161" s="12"/>
      <c r="D161" s="12"/>
      <c r="E161" s="13"/>
    </row>
    <row r="162" spans="2:5" x14ac:dyDescent="0.25">
      <c r="B162" s="433" t="str">
        <f>'II B) Y 1'!B162:D162</f>
        <v>HÉCTOR ALEJANDRO GONZÁLEZ LÓPEZ</v>
      </c>
      <c r="C162" s="434"/>
      <c r="D162" s="434"/>
      <c r="E162" s="435"/>
    </row>
    <row r="163" spans="2:5" x14ac:dyDescent="0.25">
      <c r="B163" s="448" t="s">
        <v>42</v>
      </c>
      <c r="C163" s="449"/>
      <c r="D163" s="449"/>
      <c r="E163" s="450"/>
    </row>
    <row r="164" spans="2:5" x14ac:dyDescent="0.25">
      <c r="B164" s="14"/>
      <c r="C164" s="348"/>
      <c r="D164" s="348"/>
      <c r="E164" s="16"/>
    </row>
    <row r="165" spans="2:5" x14ac:dyDescent="0.25">
      <c r="B165" s="433" t="str">
        <f>'II B) Y 1'!B165:D165</f>
        <v>UNIDAD DE ENLACE PEF / CONAC</v>
      </c>
      <c r="C165" s="434"/>
      <c r="D165" s="434"/>
      <c r="E165" s="435"/>
    </row>
    <row r="166" spans="2:5" x14ac:dyDescent="0.25">
      <c r="B166" s="448" t="s">
        <v>43</v>
      </c>
      <c r="C166" s="449"/>
      <c r="D166" s="449"/>
      <c r="E166" s="450"/>
    </row>
    <row r="167" spans="2:5" x14ac:dyDescent="0.25">
      <c r="B167" s="14"/>
      <c r="C167" s="348"/>
      <c r="D167" s="348"/>
      <c r="E167" s="16"/>
    </row>
    <row r="168" spans="2:5" x14ac:dyDescent="0.25">
      <c r="B168" s="433"/>
      <c r="C168" s="434"/>
      <c r="D168" s="434"/>
      <c r="E168" s="435"/>
    </row>
    <row r="169" spans="2:5" x14ac:dyDescent="0.25">
      <c r="B169" s="448" t="s">
        <v>44</v>
      </c>
      <c r="C169" s="449"/>
      <c r="D169" s="449"/>
      <c r="E169" s="450"/>
    </row>
    <row r="170" spans="2:5" x14ac:dyDescent="0.25">
      <c r="B170" s="14"/>
      <c r="C170" s="348"/>
      <c r="D170" s="348"/>
      <c r="E170" s="16"/>
    </row>
    <row r="171" spans="2:5" x14ac:dyDescent="0.25">
      <c r="B171" s="451">
        <f>'II B) Y 1'!B171:D171</f>
        <v>44378</v>
      </c>
      <c r="C171" s="457"/>
      <c r="D171" s="457"/>
      <c r="E171" s="458"/>
    </row>
    <row r="172" spans="2:5" x14ac:dyDescent="0.25">
      <c r="B172" s="448" t="s">
        <v>45</v>
      </c>
      <c r="C172" s="449"/>
      <c r="D172" s="449"/>
      <c r="E172" s="450"/>
    </row>
    <row r="173" spans="2:5" x14ac:dyDescent="0.25">
      <c r="B173" s="445"/>
      <c r="C173" s="446"/>
      <c r="D173" s="446"/>
      <c r="E173" s="447"/>
    </row>
  </sheetData>
  <mergeCells count="24"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54:T154"/>
    <mergeCell ref="J11:P11"/>
    <mergeCell ref="Q11:Q12"/>
    <mergeCell ref="R11:R12"/>
    <mergeCell ref="S11:T11"/>
    <mergeCell ref="B169:E169"/>
    <mergeCell ref="B171:E171"/>
    <mergeCell ref="B172:E172"/>
    <mergeCell ref="B173:E173"/>
    <mergeCell ref="B162:E162"/>
    <mergeCell ref="B163:E163"/>
    <mergeCell ref="B165:E165"/>
    <mergeCell ref="B166:E166"/>
    <mergeCell ref="B168:E168"/>
  </mergeCells>
  <dataValidations disablePrompts="1" count="1">
    <dataValidation allowBlank="1" showInputMessage="1" showErrorMessage="1" sqref="T8 B8" xr:uid="{00000000-0002-0000-0500-000000000000}"/>
  </dataValidations>
  <pageMargins left="0.7" right="0.7" top="0.75" bottom="0.75" header="0.3" footer="0.3"/>
  <pageSetup scale="41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8"/>
  <sheetViews>
    <sheetView showGridLines="0" view="pageBreakPreview" topLeftCell="B7" zoomScale="60" zoomScaleNormal="100" workbookViewId="0">
      <selection activeCell="B33" sqref="B33:D33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17.42578125" style="36" customWidth="1"/>
    <col min="4" max="4" width="21.5703125" style="36" customWidth="1"/>
    <col min="5" max="5" width="48.5703125" style="36" customWidth="1"/>
    <col min="6" max="6" width="17" style="36" bestFit="1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423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 x14ac:dyDescent="0.5">
      <c r="B1" s="157"/>
      <c r="C1" s="158"/>
      <c r="D1" s="158"/>
      <c r="E1" s="158"/>
      <c r="G1" s="158"/>
      <c r="H1" s="158"/>
      <c r="I1" s="158"/>
      <c r="J1" s="158"/>
      <c r="K1" s="158"/>
      <c r="L1" s="414"/>
      <c r="M1" s="158"/>
      <c r="N1" s="158"/>
      <c r="O1" s="158"/>
      <c r="P1" s="159"/>
      <c r="Q1" s="159"/>
      <c r="R1" s="159"/>
      <c r="S1" s="159"/>
      <c r="T1" s="159"/>
    </row>
    <row r="2" spans="1:20" ht="15" customHeight="1" x14ac:dyDescent="0.5">
      <c r="B2" s="157"/>
      <c r="C2" s="158"/>
      <c r="D2" s="158"/>
      <c r="E2" s="158"/>
      <c r="G2" s="158"/>
      <c r="H2" s="158"/>
      <c r="I2" s="158"/>
      <c r="J2" s="158"/>
      <c r="K2" s="158"/>
      <c r="L2" s="414"/>
      <c r="M2" s="158"/>
      <c r="N2" s="158"/>
      <c r="O2" s="158"/>
      <c r="P2" s="159"/>
      <c r="Q2" s="159"/>
      <c r="R2" s="159"/>
      <c r="S2" s="159"/>
      <c r="T2" s="159"/>
    </row>
    <row r="3" spans="1:20" ht="15" customHeight="1" x14ac:dyDescent="0.5">
      <c r="B3" s="157"/>
      <c r="C3" s="158"/>
      <c r="D3" s="158"/>
      <c r="E3" s="158"/>
      <c r="G3" s="158"/>
      <c r="H3" s="158"/>
      <c r="I3" s="158"/>
      <c r="J3" s="158"/>
      <c r="K3" s="158"/>
      <c r="L3" s="414"/>
      <c r="M3" s="158"/>
      <c r="N3" s="158"/>
      <c r="O3" s="158"/>
      <c r="P3" s="159"/>
      <c r="Q3" s="159"/>
      <c r="R3" s="159"/>
      <c r="S3" s="159"/>
      <c r="T3" s="159"/>
    </row>
    <row r="4" spans="1:20" ht="15" customHeight="1" x14ac:dyDescent="0.5">
      <c r="B4" s="157"/>
      <c r="C4" s="158"/>
      <c r="D4" s="158"/>
      <c r="E4" s="158"/>
      <c r="G4" s="158"/>
      <c r="H4" s="158"/>
      <c r="I4" s="158"/>
      <c r="J4" s="158"/>
      <c r="K4" s="158"/>
      <c r="L4" s="414"/>
      <c r="M4" s="158"/>
      <c r="N4" s="158"/>
      <c r="O4" s="158"/>
      <c r="P4" s="159"/>
      <c r="Q4" s="159"/>
      <c r="R4" s="159"/>
      <c r="S4" s="159"/>
      <c r="T4" s="159"/>
    </row>
    <row r="5" spans="1:20" ht="15" customHeight="1" x14ac:dyDescent="0.5">
      <c r="B5" s="157"/>
      <c r="C5" s="158"/>
      <c r="D5" s="158"/>
      <c r="E5" s="158"/>
      <c r="G5" s="158"/>
      <c r="H5" s="158"/>
      <c r="I5" s="158"/>
      <c r="J5" s="158"/>
      <c r="K5" s="158"/>
      <c r="L5" s="414"/>
      <c r="M5" s="158"/>
      <c r="N5" s="158"/>
      <c r="O5" s="158"/>
      <c r="P5" s="159"/>
      <c r="Q5" s="159"/>
      <c r="R5" s="159"/>
      <c r="S5" s="159"/>
      <c r="T5" s="159"/>
    </row>
    <row r="6" spans="1:20" ht="15" customHeight="1" x14ac:dyDescent="0.5">
      <c r="B6" s="157"/>
      <c r="C6" s="158"/>
      <c r="D6" s="158"/>
      <c r="E6" s="158"/>
      <c r="G6" s="158"/>
      <c r="H6" s="158"/>
      <c r="I6" s="158"/>
      <c r="J6" s="158"/>
      <c r="K6" s="158"/>
      <c r="L6" s="414"/>
      <c r="M6" s="158"/>
      <c r="N6" s="158"/>
      <c r="O6" s="158"/>
      <c r="P6" s="159"/>
      <c r="Q6" s="159"/>
      <c r="R6" s="159"/>
      <c r="S6" s="159"/>
      <c r="T6" s="159"/>
    </row>
    <row r="7" spans="1:20" s="65" customFormat="1" ht="18.75" x14ac:dyDescent="0.3">
      <c r="B7" s="62" t="s">
        <v>153</v>
      </c>
      <c r="C7" s="63"/>
      <c r="D7" s="63"/>
      <c r="E7" s="63"/>
      <c r="F7" s="63"/>
      <c r="G7" s="63"/>
      <c r="H7" s="63"/>
      <c r="I7" s="63"/>
      <c r="J7" s="63"/>
      <c r="K7" s="63"/>
      <c r="L7" s="410"/>
      <c r="M7" s="63"/>
      <c r="N7" s="63"/>
      <c r="O7" s="63"/>
      <c r="P7" s="63"/>
      <c r="Q7" s="63" t="str">
        <f>'Caratula Resumen'!D16</f>
        <v xml:space="preserve"> ZACATECAS </v>
      </c>
      <c r="R7" s="63"/>
      <c r="S7" s="64"/>
    </row>
    <row r="8" spans="1:20" s="65" customFormat="1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417"/>
      <c r="M8" s="66"/>
      <c r="N8" s="66"/>
      <c r="O8" s="66"/>
      <c r="P8" s="66"/>
      <c r="Q8" s="355" t="str">
        <f>'Caratula Resumen'!D18</f>
        <v>II Trimestre</v>
      </c>
      <c r="R8" s="355"/>
      <c r="S8" s="360"/>
    </row>
    <row r="9" spans="1:20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426"/>
      <c r="M9" s="69"/>
      <c r="N9" s="69"/>
      <c r="O9" s="69"/>
      <c r="P9" s="69"/>
      <c r="Q9" s="69"/>
      <c r="R9" s="69"/>
      <c r="S9" s="142"/>
    </row>
    <row r="10" spans="1:20" ht="21" x14ac:dyDescent="0.35">
      <c r="B10" s="144"/>
      <c r="C10" s="143"/>
      <c r="D10" s="143"/>
      <c r="E10" s="143"/>
      <c r="F10" s="143"/>
      <c r="G10" s="144"/>
    </row>
    <row r="11" spans="1:20" x14ac:dyDescent="0.25">
      <c r="A11" s="494"/>
      <c r="B11" s="460" t="s">
        <v>47</v>
      </c>
      <c r="C11" s="486" t="s">
        <v>95</v>
      </c>
      <c r="D11" s="486" t="s">
        <v>49</v>
      </c>
      <c r="E11" s="486" t="s">
        <v>50</v>
      </c>
      <c r="F11" s="465" t="s">
        <v>154</v>
      </c>
      <c r="G11" s="468" t="s">
        <v>52</v>
      </c>
      <c r="H11" s="468"/>
      <c r="I11" s="468"/>
      <c r="J11" s="468"/>
      <c r="K11" s="468"/>
      <c r="L11" s="468"/>
      <c r="M11" s="468"/>
      <c r="N11" s="465" t="s">
        <v>155</v>
      </c>
      <c r="O11" s="465" t="s">
        <v>156</v>
      </c>
      <c r="P11" s="465" t="s">
        <v>157</v>
      </c>
      <c r="Q11" s="465" t="s">
        <v>158</v>
      </c>
      <c r="R11" s="465" t="s">
        <v>159</v>
      </c>
      <c r="S11" s="465" t="s">
        <v>160</v>
      </c>
    </row>
    <row r="12" spans="1:20" ht="38.25" x14ac:dyDescent="0.25">
      <c r="A12" s="494"/>
      <c r="B12" s="460"/>
      <c r="C12" s="487"/>
      <c r="D12" s="487"/>
      <c r="E12" s="487"/>
      <c r="F12" s="468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415" t="s">
        <v>68</v>
      </c>
      <c r="M12" s="33" t="s">
        <v>69</v>
      </c>
      <c r="N12" s="465"/>
      <c r="O12" s="468"/>
      <c r="P12" s="468"/>
      <c r="Q12" s="468"/>
      <c r="R12" s="465"/>
      <c r="S12" s="465"/>
    </row>
    <row r="13" spans="1:20" ht="25.5" hidden="1" x14ac:dyDescent="0.25">
      <c r="B13" s="80" t="s">
        <v>138</v>
      </c>
      <c r="C13" s="80" t="s">
        <v>319</v>
      </c>
      <c r="D13" s="80" t="s">
        <v>320</v>
      </c>
      <c r="E13" s="80" t="s">
        <v>321</v>
      </c>
      <c r="F13" s="80" t="s">
        <v>322</v>
      </c>
      <c r="G13" s="74" t="s">
        <v>323</v>
      </c>
      <c r="H13" s="74" t="s">
        <v>324</v>
      </c>
      <c r="I13" s="74" t="s">
        <v>325</v>
      </c>
      <c r="J13" s="74" t="s">
        <v>326</v>
      </c>
      <c r="K13" s="74" t="s">
        <v>327</v>
      </c>
      <c r="L13" s="425" t="s">
        <v>328</v>
      </c>
      <c r="M13" s="74" t="s">
        <v>329</v>
      </c>
      <c r="N13" s="80" t="s">
        <v>330</v>
      </c>
      <c r="O13" s="80" t="s">
        <v>331</v>
      </c>
      <c r="P13" s="80" t="s">
        <v>332</v>
      </c>
      <c r="Q13" s="80" t="s">
        <v>333</v>
      </c>
      <c r="R13" s="80" t="s">
        <v>334</v>
      </c>
      <c r="S13" s="80" t="s">
        <v>335</v>
      </c>
    </row>
    <row r="14" spans="1:20" x14ac:dyDescent="0.25">
      <c r="B14" t="s">
        <v>486</v>
      </c>
      <c r="C14" t="s">
        <v>1052</v>
      </c>
      <c r="D14" t="s">
        <v>1053</v>
      </c>
      <c r="E14" t="s">
        <v>1054</v>
      </c>
      <c r="F14" t="s">
        <v>351</v>
      </c>
      <c r="G14" t="s">
        <v>458</v>
      </c>
      <c r="H14" t="s">
        <v>459</v>
      </c>
      <c r="I14" t="s">
        <v>356</v>
      </c>
      <c r="J14" t="s">
        <v>357</v>
      </c>
      <c r="K14" t="s">
        <v>387</v>
      </c>
      <c r="L14" s="430"/>
      <c r="M14" t="s">
        <v>1058</v>
      </c>
      <c r="N14" t="s">
        <v>1032</v>
      </c>
      <c r="O14" t="s">
        <v>389</v>
      </c>
      <c r="P14" t="s">
        <v>1026</v>
      </c>
      <c r="Q14" t="s">
        <v>351</v>
      </c>
      <c r="R14" t="s">
        <v>1059</v>
      </c>
      <c r="S14" t="s">
        <v>1060</v>
      </c>
    </row>
    <row r="15" spans="1:20" x14ac:dyDescent="0.25">
      <c r="B15" t="s">
        <v>486</v>
      </c>
      <c r="C15" t="s">
        <v>841</v>
      </c>
      <c r="D15" t="s">
        <v>842</v>
      </c>
      <c r="E15" t="s">
        <v>1051</v>
      </c>
      <c r="F15" t="s">
        <v>351</v>
      </c>
      <c r="G15" t="s">
        <v>458</v>
      </c>
      <c r="H15" t="s">
        <v>459</v>
      </c>
      <c r="I15" t="s">
        <v>356</v>
      </c>
      <c r="J15" t="s">
        <v>357</v>
      </c>
      <c r="K15" t="s">
        <v>384</v>
      </c>
      <c r="L15" s="430" t="s">
        <v>388</v>
      </c>
      <c r="M15" t="s">
        <v>1012</v>
      </c>
      <c r="N15" t="s">
        <v>452</v>
      </c>
      <c r="O15" t="s">
        <v>399</v>
      </c>
      <c r="P15" t="s">
        <v>1026</v>
      </c>
      <c r="Q15" t="s">
        <v>380</v>
      </c>
      <c r="R15" t="s">
        <v>1061</v>
      </c>
      <c r="S15" t="s">
        <v>1060</v>
      </c>
    </row>
    <row r="16" spans="1:20" x14ac:dyDescent="0.25">
      <c r="B16" t="s">
        <v>486</v>
      </c>
      <c r="C16" t="s">
        <v>846</v>
      </c>
      <c r="D16" t="s">
        <v>847</v>
      </c>
      <c r="E16" t="s">
        <v>848</v>
      </c>
      <c r="F16" t="s">
        <v>351</v>
      </c>
      <c r="G16" t="s">
        <v>458</v>
      </c>
      <c r="H16" t="s">
        <v>459</v>
      </c>
      <c r="I16" t="s">
        <v>356</v>
      </c>
      <c r="J16" t="s">
        <v>357</v>
      </c>
      <c r="K16" t="s">
        <v>386</v>
      </c>
      <c r="L16" s="430" t="s">
        <v>388</v>
      </c>
      <c r="M16" t="s">
        <v>1014</v>
      </c>
      <c r="N16" t="s">
        <v>452</v>
      </c>
      <c r="O16" t="s">
        <v>399</v>
      </c>
      <c r="P16" t="s">
        <v>1026</v>
      </c>
      <c r="Q16" t="s">
        <v>380</v>
      </c>
      <c r="R16" t="s">
        <v>1061</v>
      </c>
      <c r="S16" t="s">
        <v>1060</v>
      </c>
    </row>
    <row r="17" spans="2:19" x14ac:dyDescent="0.25">
      <c r="B17" t="s">
        <v>486</v>
      </c>
      <c r="C17" t="s">
        <v>849</v>
      </c>
      <c r="D17" t="s">
        <v>850</v>
      </c>
      <c r="E17" t="s">
        <v>851</v>
      </c>
      <c r="F17" t="s">
        <v>351</v>
      </c>
      <c r="G17" t="s">
        <v>458</v>
      </c>
      <c r="H17" t="s">
        <v>459</v>
      </c>
      <c r="I17" t="s">
        <v>356</v>
      </c>
      <c r="J17" t="s">
        <v>357</v>
      </c>
      <c r="K17" t="s">
        <v>370</v>
      </c>
      <c r="L17" s="430" t="s">
        <v>388</v>
      </c>
      <c r="M17" t="s">
        <v>1015</v>
      </c>
      <c r="N17" t="s">
        <v>452</v>
      </c>
      <c r="O17" t="s">
        <v>407</v>
      </c>
      <c r="P17" t="s">
        <v>1026</v>
      </c>
      <c r="Q17" t="s">
        <v>380</v>
      </c>
      <c r="R17" t="s">
        <v>1061</v>
      </c>
      <c r="S17" t="s">
        <v>1060</v>
      </c>
    </row>
    <row r="18" spans="2:19" x14ac:dyDescent="0.25">
      <c r="B18" t="s">
        <v>486</v>
      </c>
      <c r="C18" t="s">
        <v>870</v>
      </c>
      <c r="D18" t="s">
        <v>871</v>
      </c>
      <c r="E18" t="s">
        <v>872</v>
      </c>
      <c r="F18" t="s">
        <v>351</v>
      </c>
      <c r="G18" t="s">
        <v>458</v>
      </c>
      <c r="H18" t="s">
        <v>459</v>
      </c>
      <c r="I18" t="s">
        <v>356</v>
      </c>
      <c r="J18" t="s">
        <v>357</v>
      </c>
      <c r="K18" t="s">
        <v>384</v>
      </c>
      <c r="L18" s="430" t="s">
        <v>388</v>
      </c>
      <c r="M18" t="s">
        <v>1022</v>
      </c>
      <c r="N18" t="s">
        <v>452</v>
      </c>
      <c r="O18" t="s">
        <v>399</v>
      </c>
      <c r="P18" t="s">
        <v>1026</v>
      </c>
      <c r="Q18" t="s">
        <v>380</v>
      </c>
      <c r="R18" t="s">
        <v>1061</v>
      </c>
      <c r="S18" t="s">
        <v>1060</v>
      </c>
    </row>
    <row r="19" spans="2:19" x14ac:dyDescent="0.25">
      <c r="B19" t="s">
        <v>486</v>
      </c>
      <c r="C19" t="s">
        <v>873</v>
      </c>
      <c r="D19" t="s">
        <v>874</v>
      </c>
      <c r="E19" t="s">
        <v>875</v>
      </c>
      <c r="F19" t="s">
        <v>351</v>
      </c>
      <c r="G19" t="s">
        <v>458</v>
      </c>
      <c r="H19" t="s">
        <v>459</v>
      </c>
      <c r="I19" t="s">
        <v>356</v>
      </c>
      <c r="J19" t="s">
        <v>357</v>
      </c>
      <c r="K19" t="s">
        <v>368</v>
      </c>
      <c r="L19" s="430" t="s">
        <v>388</v>
      </c>
      <c r="M19" t="s">
        <v>1023</v>
      </c>
      <c r="N19" t="s">
        <v>452</v>
      </c>
      <c r="O19" t="s">
        <v>390</v>
      </c>
      <c r="P19" t="s">
        <v>1026</v>
      </c>
      <c r="Q19" t="s">
        <v>380</v>
      </c>
      <c r="R19" t="s">
        <v>1061</v>
      </c>
      <c r="S19" t="s">
        <v>1060</v>
      </c>
    </row>
    <row r="20" spans="2:19" x14ac:dyDescent="0.25">
      <c r="B20" s="151" t="s">
        <v>76</v>
      </c>
      <c r="C20" s="162">
        <f>COUNTA(Tabla13[Columna2])</f>
        <v>6</v>
      </c>
      <c r="E20" s="161"/>
      <c r="F20" s="161"/>
      <c r="G20" s="163"/>
      <c r="H20" s="164"/>
      <c r="I20" s="165"/>
      <c r="J20" s="165"/>
      <c r="K20" s="39" t="s">
        <v>77</v>
      </c>
      <c r="L20" s="424"/>
      <c r="M20" s="188">
        <f>C20</f>
        <v>6</v>
      </c>
      <c r="N20" s="164"/>
      <c r="O20" s="165"/>
      <c r="P20" s="118"/>
      <c r="Q20" s="118"/>
      <c r="R20" s="189"/>
      <c r="S20" s="166"/>
    </row>
    <row r="21" spans="2:19" x14ac:dyDescent="0.25">
      <c r="B21" s="167"/>
      <c r="C21" s="168"/>
      <c r="D21" s="169"/>
      <c r="E21" s="168"/>
      <c r="F21" s="168"/>
      <c r="G21" s="170"/>
      <c r="H21" s="171"/>
      <c r="I21" s="169"/>
      <c r="J21" s="169"/>
      <c r="K21" s="169"/>
      <c r="L21" s="409"/>
      <c r="M21" s="169"/>
      <c r="N21" s="171"/>
      <c r="O21" s="169"/>
      <c r="P21" s="48"/>
      <c r="Q21" s="48"/>
      <c r="R21" s="48"/>
      <c r="S21" s="172"/>
    </row>
    <row r="22" spans="2:19" x14ac:dyDescent="0.25">
      <c r="B22" s="167"/>
      <c r="C22" s="168"/>
      <c r="D22" s="169"/>
      <c r="E22" s="168"/>
      <c r="F22" s="168"/>
      <c r="G22" s="170"/>
      <c r="H22" s="171"/>
      <c r="I22" s="169"/>
      <c r="J22" s="169"/>
      <c r="K22" s="169"/>
      <c r="L22" s="409"/>
      <c r="M22" s="169"/>
      <c r="N22" s="171"/>
      <c r="O22" s="169"/>
      <c r="P22" s="92"/>
      <c r="Q22" s="92"/>
      <c r="R22" s="92"/>
      <c r="S22" s="190"/>
    </row>
    <row r="23" spans="2:19" x14ac:dyDescent="0.25">
      <c r="B23" s="173"/>
      <c r="C23" s="174"/>
      <c r="D23" s="175"/>
      <c r="E23" s="191"/>
      <c r="F23" s="174"/>
      <c r="G23" s="176"/>
      <c r="H23" s="177"/>
      <c r="I23" s="175"/>
      <c r="J23" s="175"/>
      <c r="K23" s="175"/>
      <c r="L23" s="416"/>
      <c r="M23" s="175"/>
      <c r="N23" s="177"/>
      <c r="O23" s="175"/>
      <c r="P23" s="177"/>
      <c r="Q23" s="177"/>
      <c r="R23" s="178"/>
      <c r="S23" s="179"/>
    </row>
    <row r="24" spans="2:19" x14ac:dyDescent="0.25">
      <c r="B24" s="54" t="s">
        <v>161</v>
      </c>
      <c r="C24" s="55"/>
      <c r="D24" s="55"/>
      <c r="E24" s="192"/>
      <c r="F24" s="55"/>
      <c r="G24" s="55"/>
      <c r="H24" s="55"/>
      <c r="I24" s="55"/>
      <c r="J24" s="55"/>
      <c r="K24" s="55"/>
      <c r="L24" s="418"/>
      <c r="M24" s="55"/>
      <c r="N24" s="55"/>
      <c r="O24" s="55"/>
      <c r="P24" s="55"/>
      <c r="Q24" s="55"/>
      <c r="R24" s="55"/>
      <c r="S24" s="55"/>
    </row>
    <row r="25" spans="2:19" x14ac:dyDescent="0.25">
      <c r="B25" s="55"/>
      <c r="C25" s="55"/>
      <c r="D25" s="55"/>
      <c r="E25" s="192"/>
      <c r="F25" s="55"/>
      <c r="G25" s="55"/>
      <c r="H25" s="55"/>
      <c r="I25" s="55"/>
      <c r="J25" s="55"/>
      <c r="K25" s="55"/>
      <c r="L25" s="418"/>
      <c r="M25" s="55"/>
      <c r="N25" s="55"/>
      <c r="O25" s="55"/>
      <c r="P25" s="55"/>
      <c r="Q25" s="55"/>
      <c r="R25" s="55"/>
      <c r="S25" s="55"/>
    </row>
    <row r="26" spans="2:19" x14ac:dyDescent="0.25">
      <c r="B26" s="11"/>
      <c r="C26" s="12"/>
      <c r="D26" s="13"/>
    </row>
    <row r="27" spans="2:19" x14ac:dyDescent="0.25">
      <c r="B27" s="433" t="str">
        <f>'II C y 1_'!B162:E162</f>
        <v>HÉCTOR ALEJANDRO GONZÁLEZ LÓPEZ</v>
      </c>
      <c r="C27" s="434"/>
      <c r="D27" s="435"/>
    </row>
    <row r="28" spans="2:19" x14ac:dyDescent="0.25">
      <c r="B28" s="448" t="s">
        <v>42</v>
      </c>
      <c r="C28" s="449"/>
      <c r="D28" s="450"/>
    </row>
    <row r="29" spans="2:19" x14ac:dyDescent="0.25">
      <c r="B29" s="14"/>
      <c r="C29" s="348"/>
      <c r="D29" s="16"/>
    </row>
    <row r="30" spans="2:19" x14ac:dyDescent="0.25">
      <c r="B30" s="433" t="str">
        <f>'II C y 1_'!B165:E165</f>
        <v>UNIDAD DE ENLACE PEF / CONAC</v>
      </c>
      <c r="C30" s="434"/>
      <c r="D30" s="435"/>
    </row>
    <row r="31" spans="2:19" x14ac:dyDescent="0.25">
      <c r="B31" s="448" t="s">
        <v>43</v>
      </c>
      <c r="C31" s="449"/>
      <c r="D31" s="450"/>
    </row>
    <row r="32" spans="2:19" x14ac:dyDescent="0.25">
      <c r="B32" s="14"/>
      <c r="C32" s="348"/>
      <c r="D32" s="16"/>
    </row>
    <row r="33" spans="2:4" x14ac:dyDescent="0.25">
      <c r="B33" s="433"/>
      <c r="C33" s="434"/>
      <c r="D33" s="435"/>
    </row>
    <row r="34" spans="2:4" x14ac:dyDescent="0.25">
      <c r="B34" s="448" t="s">
        <v>44</v>
      </c>
      <c r="C34" s="449"/>
      <c r="D34" s="450"/>
    </row>
    <row r="35" spans="2:4" x14ac:dyDescent="0.25">
      <c r="B35" s="14"/>
      <c r="C35" s="348"/>
      <c r="D35" s="16"/>
    </row>
    <row r="36" spans="2:4" x14ac:dyDescent="0.25">
      <c r="B36" s="451">
        <f>'II C y 1_'!B171:E171</f>
        <v>44378</v>
      </c>
      <c r="C36" s="457"/>
      <c r="D36" s="458"/>
    </row>
    <row r="37" spans="2:4" x14ac:dyDescent="0.25">
      <c r="B37" s="448" t="s">
        <v>45</v>
      </c>
      <c r="C37" s="449"/>
      <c r="D37" s="450"/>
    </row>
    <row r="38" spans="2:4" x14ac:dyDescent="0.25">
      <c r="B38" s="369"/>
      <c r="C38" s="370"/>
      <c r="D38" s="371"/>
    </row>
  </sheetData>
  <mergeCells count="22">
    <mergeCell ref="A11:A12"/>
    <mergeCell ref="B11:B12"/>
    <mergeCell ref="C11:C12"/>
    <mergeCell ref="D11:D12"/>
    <mergeCell ref="E11:E12"/>
    <mergeCell ref="B8:J8"/>
    <mergeCell ref="F11:F12"/>
    <mergeCell ref="G11:M11"/>
    <mergeCell ref="N11:N12"/>
    <mergeCell ref="O11:O12"/>
    <mergeCell ref="B33:D33"/>
    <mergeCell ref="B34:D34"/>
    <mergeCell ref="B36:D36"/>
    <mergeCell ref="B37:D37"/>
    <mergeCell ref="S11:S12"/>
    <mergeCell ref="P11:P12"/>
    <mergeCell ref="Q11:Q12"/>
    <mergeCell ref="R11:R12"/>
    <mergeCell ref="B27:D27"/>
    <mergeCell ref="B28:D28"/>
    <mergeCell ref="B30:D30"/>
    <mergeCell ref="B31:D31"/>
  </mergeCells>
  <dataValidations disablePrompts="1" count="1">
    <dataValidation allowBlank="1" showInputMessage="1" showErrorMessage="1" sqref="B8 P8" xr:uid="{00000000-0002-0000-0600-000000000000}"/>
  </dataValidations>
  <pageMargins left="0.23622047244094491" right="0.62992125984251968" top="0.74803149606299213" bottom="0.74803149606299213" header="0.31496062992125984" footer="0.31496062992125984"/>
  <pageSetup scale="4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0"/>
  <sheetViews>
    <sheetView showGridLines="0" topLeftCell="A16" zoomScaleNormal="100" workbookViewId="0">
      <selection activeCell="B35" sqref="B35:D35"/>
    </sheetView>
  </sheetViews>
  <sheetFormatPr baseColWidth="10" defaultColWidth="11.42578125" defaultRowHeight="15" x14ac:dyDescent="0.25"/>
  <cols>
    <col min="1" max="1" width="2.42578125" style="193" customWidth="1"/>
    <col min="2" max="2" width="16.28515625" style="193" customWidth="1"/>
    <col min="3" max="3" width="18" style="193" customWidth="1"/>
    <col min="4" max="4" width="24.42578125" style="193" customWidth="1"/>
    <col min="5" max="5" width="44.28515625" style="193" customWidth="1"/>
    <col min="6" max="6" width="12.140625" style="193" customWidth="1"/>
    <col min="7" max="7" width="25.140625" style="193" customWidth="1"/>
    <col min="8" max="8" width="11.85546875" style="193" customWidth="1"/>
    <col min="9" max="9" width="10.42578125" style="193" customWidth="1"/>
    <col min="10" max="10" width="9.28515625" style="193" customWidth="1"/>
    <col min="11" max="11" width="8" style="193" customWidth="1"/>
    <col min="12" max="12" width="12.7109375" style="193" customWidth="1"/>
    <col min="13" max="13" width="9.7109375" style="193" customWidth="1"/>
    <col min="14" max="14" width="8.85546875" style="193" customWidth="1"/>
    <col min="15" max="16" width="11.7109375" style="193" customWidth="1"/>
    <col min="17" max="17" width="18.7109375" style="193" customWidth="1"/>
    <col min="18" max="18" width="11.42578125" style="344" customWidth="1"/>
    <col min="19" max="226" width="11.42578125" style="193"/>
    <col min="227" max="227" width="3.7109375" style="193" customWidth="1"/>
    <col min="228" max="228" width="16.7109375" style="193" customWidth="1"/>
    <col min="229" max="229" width="17.140625" style="193" customWidth="1"/>
    <col min="230" max="230" width="22.42578125" style="193" bestFit="1" customWidth="1"/>
    <col min="231" max="231" width="38.140625" style="193" bestFit="1" customWidth="1"/>
    <col min="232" max="232" width="13.42578125" style="193" customWidth="1"/>
    <col min="233" max="233" width="14.7109375" style="193" customWidth="1"/>
    <col min="234" max="234" width="12.42578125" style="193" customWidth="1"/>
    <col min="235" max="235" width="10" style="193" customWidth="1"/>
    <col min="236" max="236" width="9.7109375" style="193" customWidth="1"/>
    <col min="237" max="237" width="10.7109375" style="193" customWidth="1"/>
    <col min="238" max="238" width="9.140625" style="193" customWidth="1"/>
    <col min="239" max="239" width="10.140625" style="193" customWidth="1"/>
    <col min="240" max="240" width="9.42578125" style="193" customWidth="1"/>
    <col min="241" max="242" width="13" style="193" customWidth="1"/>
    <col min="243" max="243" width="18.28515625" style="193" customWidth="1"/>
    <col min="244" max="16384" width="11.42578125" style="19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62" t="s">
        <v>162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 t="str">
        <f>'Caratula Resumen'!D16</f>
        <v xml:space="preserve"> ZACATECAS </v>
      </c>
      <c r="Q7" s="63"/>
    </row>
    <row r="8" spans="1:223" ht="18.75" x14ac:dyDescent="0.3">
      <c r="B8" s="466" t="s">
        <v>280</v>
      </c>
      <c r="C8" s="467"/>
      <c r="D8" s="467"/>
      <c r="E8" s="467"/>
      <c r="F8" s="467"/>
      <c r="G8" s="467"/>
      <c r="H8" s="467"/>
      <c r="I8" s="467"/>
      <c r="J8" s="467"/>
      <c r="K8" s="66"/>
      <c r="L8" s="66"/>
      <c r="M8" s="66"/>
      <c r="N8" s="66"/>
      <c r="O8" s="67"/>
      <c r="P8" s="352" t="str">
        <f>'Caratula Resumen'!D18</f>
        <v>II Trimestre</v>
      </c>
      <c r="Q8" s="355"/>
      <c r="R8" s="345"/>
    </row>
    <row r="9" spans="1:223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342"/>
    </row>
    <row r="10" spans="1:223" ht="21" x14ac:dyDescent="0.35">
      <c r="B10" s="194"/>
      <c r="C10" s="194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6"/>
      <c r="P10" s="196"/>
    </row>
    <row r="11" spans="1:223" ht="27.75" customHeight="1" x14ac:dyDescent="0.25">
      <c r="A11" s="495"/>
      <c r="B11" s="460" t="s">
        <v>47</v>
      </c>
      <c r="C11" s="492" t="s">
        <v>48</v>
      </c>
      <c r="D11" s="492" t="s">
        <v>49</v>
      </c>
      <c r="E11" s="492" t="s">
        <v>82</v>
      </c>
      <c r="F11" s="486" t="s">
        <v>141</v>
      </c>
      <c r="G11" s="492" t="s">
        <v>163</v>
      </c>
      <c r="H11" s="496" t="s">
        <v>164</v>
      </c>
      <c r="I11" s="497"/>
      <c r="J11" s="497"/>
      <c r="K11" s="497"/>
      <c r="L11" s="497"/>
      <c r="M11" s="497"/>
      <c r="N11" s="498"/>
      <c r="O11" s="499" t="s">
        <v>165</v>
      </c>
      <c r="P11" s="500"/>
      <c r="Q11" s="501" t="s">
        <v>166</v>
      </c>
      <c r="R11" s="346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</row>
    <row r="12" spans="1:223" ht="38.25" x14ac:dyDescent="0.25">
      <c r="A12" s="495"/>
      <c r="B12" s="460"/>
      <c r="C12" s="493"/>
      <c r="D12" s="493"/>
      <c r="E12" s="493"/>
      <c r="F12" s="487"/>
      <c r="G12" s="493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76" t="s">
        <v>70</v>
      </c>
      <c r="P12" s="76" t="s">
        <v>71</v>
      </c>
      <c r="Q12" s="502"/>
      <c r="R12" s="346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</row>
    <row r="13" spans="1:223" x14ac:dyDescent="0.25">
      <c r="B13" s="114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8"/>
      <c r="P13" s="199"/>
    </row>
    <row r="14" spans="1:223" ht="38.25" hidden="1" x14ac:dyDescent="0.25">
      <c r="B14" s="200" t="s">
        <v>47</v>
      </c>
      <c r="C14" s="200" t="s">
        <v>48</v>
      </c>
      <c r="D14" s="200" t="s">
        <v>49</v>
      </c>
      <c r="E14" s="200" t="s">
        <v>82</v>
      </c>
      <c r="F14" s="200" t="s">
        <v>167</v>
      </c>
      <c r="G14" s="200" t="s">
        <v>163</v>
      </c>
      <c r="H14" s="76" t="s">
        <v>63</v>
      </c>
      <c r="I14" s="76" t="s">
        <v>64</v>
      </c>
      <c r="J14" s="76" t="s">
        <v>65</v>
      </c>
      <c r="K14" s="76" t="s">
        <v>66</v>
      </c>
      <c r="L14" s="76" t="s">
        <v>67</v>
      </c>
      <c r="M14" s="76" t="s">
        <v>68</v>
      </c>
      <c r="N14" s="76" t="s">
        <v>69</v>
      </c>
      <c r="O14" s="76" t="s">
        <v>168</v>
      </c>
      <c r="P14" s="76" t="s">
        <v>169</v>
      </c>
      <c r="Q14" s="343" t="s">
        <v>166</v>
      </c>
    </row>
    <row r="15" spans="1:223" x14ac:dyDescent="0.25">
      <c r="B15" s="397"/>
      <c r="C15" s="395"/>
      <c r="D15" s="398"/>
      <c r="E15" s="395"/>
      <c r="F15" s="396"/>
      <c r="G15" s="398"/>
      <c r="H15" s="398"/>
      <c r="I15" s="399"/>
      <c r="J15" s="398"/>
      <c r="K15" s="398"/>
      <c r="L15" s="398"/>
      <c r="M15" s="400"/>
      <c r="N15" s="398"/>
      <c r="O15" s="398"/>
      <c r="P15" s="398"/>
      <c r="Q15" s="398"/>
    </row>
    <row r="16" spans="1:223" x14ac:dyDescent="0.25">
      <c r="B16" s="397"/>
      <c r="C16" s="413"/>
      <c r="D16" s="398"/>
      <c r="E16" s="413"/>
      <c r="F16" s="396"/>
      <c r="G16" s="398"/>
      <c r="H16" s="398"/>
      <c r="I16" s="399"/>
      <c r="J16" s="398"/>
      <c r="K16" s="398"/>
      <c r="L16" s="398"/>
      <c r="M16" s="400"/>
      <c r="N16" s="398"/>
      <c r="O16" s="398"/>
      <c r="P16" s="398"/>
      <c r="Q16" s="398"/>
    </row>
    <row r="17" spans="2:17" x14ac:dyDescent="0.25">
      <c r="B17" s="397"/>
      <c r="C17" s="413"/>
      <c r="D17" s="398"/>
      <c r="E17" s="413"/>
      <c r="F17" s="396"/>
      <c r="G17" s="398"/>
      <c r="H17" s="398"/>
      <c r="I17" s="399"/>
      <c r="J17" s="398"/>
      <c r="K17" s="398"/>
      <c r="L17" s="398"/>
      <c r="M17" s="400"/>
      <c r="N17" s="398"/>
      <c r="O17" s="398"/>
      <c r="P17" s="398"/>
      <c r="Q17" s="398"/>
    </row>
    <row r="18" spans="2:17" x14ac:dyDescent="0.25">
      <c r="B18" s="398"/>
      <c r="C18" s="398"/>
      <c r="D18" s="398"/>
      <c r="E18" s="401"/>
      <c r="F18" s="398"/>
      <c r="G18" s="398"/>
      <c r="H18" s="398"/>
      <c r="I18" s="399"/>
      <c r="J18" s="398"/>
      <c r="K18" s="398"/>
      <c r="L18" s="398"/>
      <c r="M18" s="400"/>
      <c r="N18" s="398"/>
      <c r="O18" s="398"/>
      <c r="P18" s="398"/>
      <c r="Q18" s="398"/>
    </row>
    <row r="19" spans="2:17" x14ac:dyDescent="0.25">
      <c r="B19" s="37" t="s">
        <v>76</v>
      </c>
      <c r="C19" s="41">
        <f>COUNTA(Tabla4[R.F.C.])</f>
        <v>0</v>
      </c>
      <c r="D19" s="39"/>
      <c r="E19" s="39"/>
      <c r="F19" s="39"/>
      <c r="G19" s="39"/>
      <c r="H19" s="39"/>
      <c r="I19" s="40"/>
      <c r="J19" s="39"/>
      <c r="L19" s="39" t="s">
        <v>77</v>
      </c>
      <c r="M19" s="40"/>
      <c r="N19" s="41">
        <f>COUNTA(Tabla4[Número de Plaza])</f>
        <v>0</v>
      </c>
      <c r="O19" s="92"/>
      <c r="P19" s="189"/>
      <c r="Q19" s="43"/>
    </row>
    <row r="20" spans="2:17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</row>
    <row r="21" spans="2:17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62"/>
      <c r="O21" s="462"/>
      <c r="P21" s="48"/>
      <c r="Q21" s="189"/>
    </row>
    <row r="22" spans="2:17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</row>
    <row r="23" spans="2:17" x14ac:dyDescent="0.25">
      <c r="B23" s="54" t="s">
        <v>161</v>
      </c>
      <c r="C23" s="56"/>
      <c r="D23" s="56"/>
      <c r="E23" s="155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</row>
    <row r="24" spans="2:17" x14ac:dyDescent="0.25">
      <c r="B24" s="203" t="s">
        <v>170</v>
      </c>
      <c r="C24" s="203"/>
      <c r="D24" s="203"/>
      <c r="E24" s="203"/>
      <c r="F24" s="204"/>
      <c r="G24" s="204"/>
      <c r="H24" s="204"/>
      <c r="I24" s="204"/>
      <c r="J24" s="204"/>
    </row>
    <row r="25" spans="2:17" x14ac:dyDescent="0.25">
      <c r="B25" s="203" t="s">
        <v>348</v>
      </c>
      <c r="C25" s="203"/>
      <c r="D25" s="203"/>
      <c r="E25" s="203"/>
      <c r="F25" s="204"/>
      <c r="G25" s="204"/>
      <c r="H25" s="204"/>
      <c r="I25" s="204"/>
      <c r="J25" s="204"/>
    </row>
    <row r="26" spans="2:17" x14ac:dyDescent="0.25">
      <c r="B26" s="203" t="s">
        <v>349</v>
      </c>
      <c r="C26" s="203"/>
      <c r="D26" s="203"/>
      <c r="E26" s="203"/>
      <c r="F26" s="204"/>
      <c r="G26" s="204"/>
      <c r="H26" s="204"/>
      <c r="I26" s="204"/>
      <c r="J26" s="204"/>
    </row>
    <row r="27" spans="2:17" x14ac:dyDescent="0.25">
      <c r="B27" s="205"/>
      <c r="C27" s="56"/>
      <c r="D27" s="56"/>
    </row>
    <row r="28" spans="2:17" x14ac:dyDescent="0.25">
      <c r="B28" s="11"/>
      <c r="C28" s="12"/>
      <c r="D28" s="13"/>
    </row>
    <row r="29" spans="2:17" x14ac:dyDescent="0.25">
      <c r="B29" s="433" t="str">
        <f>'II D) 2'!B27:D27</f>
        <v>HÉCTOR ALEJANDRO GONZÁLEZ LÓPEZ</v>
      </c>
      <c r="C29" s="434"/>
      <c r="D29" s="435"/>
    </row>
    <row r="30" spans="2:17" x14ac:dyDescent="0.25">
      <c r="B30" s="448" t="s">
        <v>42</v>
      </c>
      <c r="C30" s="449"/>
      <c r="D30" s="450"/>
    </row>
    <row r="31" spans="2:17" x14ac:dyDescent="0.25">
      <c r="B31" s="14"/>
      <c r="C31" s="348"/>
      <c r="D31" s="16"/>
    </row>
    <row r="32" spans="2:17" x14ac:dyDescent="0.25">
      <c r="B32" s="433" t="str">
        <f>'II D) 2'!B30:D30</f>
        <v>UNIDAD DE ENLACE PEF / CONAC</v>
      </c>
      <c r="C32" s="434"/>
      <c r="D32" s="435"/>
    </row>
    <row r="33" spans="2:4" x14ac:dyDescent="0.25">
      <c r="B33" s="448" t="s">
        <v>43</v>
      </c>
      <c r="C33" s="449"/>
      <c r="D33" s="450"/>
    </row>
    <row r="34" spans="2:4" x14ac:dyDescent="0.25">
      <c r="B34" s="14"/>
      <c r="C34" s="348"/>
      <c r="D34" s="16"/>
    </row>
    <row r="35" spans="2:4" x14ac:dyDescent="0.25">
      <c r="B35" s="433"/>
      <c r="C35" s="434"/>
      <c r="D35" s="435"/>
    </row>
    <row r="36" spans="2:4" x14ac:dyDescent="0.25">
      <c r="B36" s="448" t="s">
        <v>44</v>
      </c>
      <c r="C36" s="449"/>
      <c r="D36" s="450"/>
    </row>
    <row r="37" spans="2:4" x14ac:dyDescent="0.25">
      <c r="B37" s="14"/>
      <c r="C37" s="348"/>
      <c r="D37" s="16"/>
    </row>
    <row r="38" spans="2:4" x14ac:dyDescent="0.25">
      <c r="B38" s="451">
        <f>'II D) 2'!B36:D36</f>
        <v>44378</v>
      </c>
      <c r="C38" s="457"/>
      <c r="D38" s="458"/>
    </row>
    <row r="39" spans="2:4" x14ac:dyDescent="0.25">
      <c r="B39" s="448" t="s">
        <v>45</v>
      </c>
      <c r="C39" s="449"/>
      <c r="D39" s="450"/>
    </row>
    <row r="40" spans="2:4" x14ac:dyDescent="0.25">
      <c r="B40" s="369"/>
      <c r="C40" s="370"/>
      <c r="D40" s="371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1:O2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O8 B8" xr:uid="{00000000-0002-0000-0700-000000000000}"/>
  </dataValidations>
  <pageMargins left="0.23622047244094491" right="0.62992125984251968" top="0.74803149606299213" bottom="0.74803149606299213" header="0.31496062992125984" footer="0.31496062992125984"/>
  <pageSetup scale="5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topLeftCell="A16" zoomScaleNormal="100" workbookViewId="0">
      <selection activeCell="B33" sqref="B33:D33"/>
    </sheetView>
  </sheetViews>
  <sheetFormatPr baseColWidth="10" defaultColWidth="11.42578125" defaultRowHeight="15" x14ac:dyDescent="0.25"/>
  <cols>
    <col min="1" max="1" width="3.7109375" style="193" customWidth="1"/>
    <col min="2" max="2" width="18.28515625" style="193" customWidth="1"/>
    <col min="3" max="3" width="15.85546875" style="193" customWidth="1"/>
    <col min="4" max="4" width="23" style="193" customWidth="1"/>
    <col min="5" max="5" width="48.28515625" style="193" customWidth="1"/>
    <col min="6" max="6" width="29.85546875" style="193" customWidth="1"/>
    <col min="7" max="7" width="12" style="193" customWidth="1"/>
    <col min="8" max="8" width="8" style="193" customWidth="1"/>
    <col min="9" max="9" width="9.5703125" style="193" customWidth="1"/>
    <col min="10" max="10" width="9.140625" style="193" customWidth="1"/>
    <col min="11" max="11" width="10.140625" style="193" customWidth="1"/>
    <col min="12" max="12" width="9.140625" style="193" customWidth="1"/>
    <col min="13" max="13" width="13.140625" style="193" customWidth="1"/>
    <col min="14" max="15" width="12.28515625" style="193" customWidth="1"/>
    <col min="16" max="17" width="15.28515625" style="193" customWidth="1"/>
    <col min="18" max="18" width="23.140625" style="193" customWidth="1"/>
    <col min="19" max="16384" width="11.42578125" style="19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62" t="s">
        <v>171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4" t="str">
        <f>'Caratula Resumen'!D16</f>
        <v xml:space="preserve"> ZACATECAS </v>
      </c>
    </row>
    <row r="9" spans="1:253" ht="18.75" x14ac:dyDescent="0.3">
      <c r="B9" s="466" t="s">
        <v>280</v>
      </c>
      <c r="C9" s="467"/>
      <c r="D9" s="467"/>
      <c r="E9" s="467"/>
      <c r="F9" s="467"/>
      <c r="G9" s="467"/>
      <c r="H9" s="467"/>
      <c r="I9" s="467"/>
      <c r="J9" s="467"/>
      <c r="K9" s="66"/>
      <c r="L9" s="66"/>
      <c r="M9" s="66"/>
      <c r="N9" s="66"/>
      <c r="O9" s="66"/>
      <c r="P9" s="66"/>
      <c r="Q9" s="67"/>
      <c r="R9" s="361" t="str">
        <f>'Caratula Resumen'!D18</f>
        <v>II Trimestre</v>
      </c>
    </row>
    <row r="10" spans="1:253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253" ht="21" x14ac:dyDescent="0.35">
      <c r="B11" s="194"/>
      <c r="C11" s="194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6"/>
      <c r="O11" s="196"/>
      <c r="P11" s="196"/>
    </row>
    <row r="12" spans="1:253" ht="24.75" customHeight="1" x14ac:dyDescent="0.25">
      <c r="A12" s="114"/>
      <c r="B12" s="460" t="s">
        <v>47</v>
      </c>
      <c r="C12" s="484" t="s">
        <v>48</v>
      </c>
      <c r="D12" s="484" t="s">
        <v>49</v>
      </c>
      <c r="E12" s="484" t="s">
        <v>82</v>
      </c>
      <c r="F12" s="460" t="s">
        <v>51</v>
      </c>
      <c r="G12" s="485" t="s">
        <v>52</v>
      </c>
      <c r="H12" s="485"/>
      <c r="I12" s="485"/>
      <c r="J12" s="485"/>
      <c r="K12" s="485"/>
      <c r="L12" s="485"/>
      <c r="M12" s="485"/>
      <c r="N12" s="484" t="s">
        <v>83</v>
      </c>
      <c r="O12" s="484"/>
      <c r="P12" s="484" t="s">
        <v>172</v>
      </c>
      <c r="Q12" s="484" t="s">
        <v>173</v>
      </c>
      <c r="R12" s="460" t="s">
        <v>56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</row>
    <row r="13" spans="1:253" ht="38.25" x14ac:dyDescent="0.25">
      <c r="A13" s="114"/>
      <c r="B13" s="460"/>
      <c r="C13" s="484"/>
      <c r="D13" s="484"/>
      <c r="E13" s="484"/>
      <c r="F13" s="460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06" t="s">
        <v>70</v>
      </c>
      <c r="O13" s="76" t="s">
        <v>71</v>
      </c>
      <c r="P13" s="484"/>
      <c r="Q13" s="484"/>
      <c r="R13" s="460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</row>
    <row r="14" spans="1:253" ht="76.5" hidden="1" x14ac:dyDescent="0.25">
      <c r="B14" s="200" t="s">
        <v>47</v>
      </c>
      <c r="C14" s="200" t="s">
        <v>48</v>
      </c>
      <c r="D14" s="200" t="s">
        <v>49</v>
      </c>
      <c r="E14" s="200" t="s">
        <v>82</v>
      </c>
      <c r="F14" s="200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68</v>
      </c>
      <c r="M14" s="76" t="s">
        <v>69</v>
      </c>
      <c r="N14" s="76" t="s">
        <v>89</v>
      </c>
      <c r="O14" s="76" t="s">
        <v>90</v>
      </c>
      <c r="P14" s="200" t="s">
        <v>172</v>
      </c>
      <c r="Q14" s="200" t="s">
        <v>173</v>
      </c>
      <c r="R14" s="200" t="s">
        <v>56</v>
      </c>
    </row>
    <row r="15" spans="1:253" x14ac:dyDescent="0.25">
      <c r="B15" s="404"/>
      <c r="C15" s="402"/>
      <c r="D15" s="402"/>
      <c r="E15" s="402"/>
      <c r="F15" s="402"/>
      <c r="G15" s="402"/>
      <c r="H15" s="402"/>
      <c r="I15" s="404"/>
      <c r="J15" s="402"/>
      <c r="K15" s="402"/>
      <c r="L15" s="404"/>
      <c r="M15" s="402"/>
      <c r="N15" s="402"/>
      <c r="O15" s="402"/>
      <c r="P15" s="402"/>
      <c r="Q15" s="402"/>
      <c r="R15" s="402"/>
    </row>
    <row r="16" spans="1:253" x14ac:dyDescent="0.25">
      <c r="B16" s="404"/>
      <c r="C16" s="402"/>
      <c r="D16" s="402"/>
      <c r="E16" s="402"/>
      <c r="F16" s="402"/>
      <c r="G16" s="402"/>
      <c r="H16" s="402"/>
      <c r="I16" s="404"/>
      <c r="J16" s="402"/>
      <c r="K16" s="402"/>
      <c r="L16" s="404"/>
      <c r="M16" s="402"/>
      <c r="N16" s="402"/>
      <c r="O16" s="402"/>
      <c r="P16" s="402"/>
      <c r="Q16" s="402"/>
      <c r="R16" s="402"/>
    </row>
    <row r="17" spans="2:18" x14ac:dyDescent="0.25">
      <c r="B17" s="404"/>
      <c r="C17" s="403"/>
      <c r="D17" s="403"/>
      <c r="E17" s="403"/>
      <c r="F17" s="403"/>
      <c r="G17" s="403"/>
      <c r="H17" s="405"/>
      <c r="I17" s="403"/>
      <c r="J17" s="403"/>
      <c r="K17" s="403"/>
      <c r="L17" s="406"/>
      <c r="M17" s="407"/>
      <c r="N17" s="403"/>
      <c r="O17" s="403"/>
      <c r="P17" s="403"/>
      <c r="Q17" s="402"/>
      <c r="R17" s="408"/>
    </row>
    <row r="18" spans="2:18" ht="20.25" customHeight="1" x14ac:dyDescent="0.25">
      <c r="B18" s="404"/>
      <c r="C18" s="403"/>
      <c r="D18" s="403"/>
      <c r="E18" s="403"/>
      <c r="F18" s="403"/>
      <c r="G18" s="403"/>
      <c r="H18" s="405"/>
      <c r="I18" s="403"/>
      <c r="J18" s="403"/>
      <c r="K18" s="403"/>
      <c r="L18" s="406"/>
      <c r="M18" s="407"/>
      <c r="N18" s="403"/>
      <c r="O18" s="403"/>
      <c r="P18" s="403"/>
      <c r="Q18" s="402"/>
      <c r="R18" s="408"/>
    </row>
    <row r="19" spans="2:18" x14ac:dyDescent="0.25">
      <c r="B19" s="151" t="s">
        <v>76</v>
      </c>
      <c r="C19" s="41">
        <f>COUNTA(Tabla5[R.F.C.])</f>
        <v>0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f>COUNTA(Tabla5[Número de Plaza])</f>
        <v>0</v>
      </c>
      <c r="N19" s="462" t="s">
        <v>8</v>
      </c>
      <c r="O19" s="462"/>
      <c r="P19" s="42">
        <f>SUM(P15:P18)</f>
        <v>0</v>
      </c>
      <c r="Q19" s="43"/>
      <c r="R19" s="208"/>
    </row>
    <row r="20" spans="2:18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209"/>
    </row>
    <row r="21" spans="2:18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62" t="s">
        <v>9</v>
      </c>
      <c r="O21" s="462"/>
      <c r="P21" s="48"/>
      <c r="Q21" s="210">
        <v>0</v>
      </c>
      <c r="R21" s="209"/>
    </row>
    <row r="22" spans="2:18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211"/>
    </row>
    <row r="23" spans="2:18" x14ac:dyDescent="0.25">
      <c r="B23" s="54" t="s">
        <v>109</v>
      </c>
      <c r="C23" s="61"/>
      <c r="D23" s="61"/>
      <c r="E23" s="61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212"/>
    </row>
    <row r="24" spans="2:18" x14ac:dyDescent="0.25">
      <c r="B24" s="54" t="s">
        <v>161</v>
      </c>
      <c r="C24" s="56"/>
      <c r="D24" s="56"/>
      <c r="E24" s="192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2:18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pans="2:18" x14ac:dyDescent="0.25">
      <c r="B26" s="11"/>
      <c r="C26" s="12"/>
      <c r="D26" s="13"/>
    </row>
    <row r="27" spans="2:18" x14ac:dyDescent="0.25">
      <c r="B27" s="433" t="str">
        <f>'II D) 4'!B29:D29</f>
        <v>HÉCTOR ALEJANDRO GONZÁLEZ LÓPEZ</v>
      </c>
      <c r="C27" s="434"/>
      <c r="D27" s="435"/>
    </row>
    <row r="28" spans="2:18" x14ac:dyDescent="0.25">
      <c r="B28" s="448" t="s">
        <v>42</v>
      </c>
      <c r="C28" s="449"/>
      <c r="D28" s="450"/>
    </row>
    <row r="29" spans="2:18" x14ac:dyDescent="0.25">
      <c r="B29" s="14"/>
      <c r="C29" s="348"/>
      <c r="D29" s="16"/>
    </row>
    <row r="30" spans="2:18" x14ac:dyDescent="0.25">
      <c r="B30" s="433" t="str">
        <f>'II D) 4'!B32:D32</f>
        <v>UNIDAD DE ENLACE PEF / CONAC</v>
      </c>
      <c r="C30" s="434"/>
      <c r="D30" s="435"/>
    </row>
    <row r="31" spans="2:18" x14ac:dyDescent="0.25">
      <c r="B31" s="448" t="s">
        <v>43</v>
      </c>
      <c r="C31" s="449"/>
      <c r="D31" s="450"/>
    </row>
    <row r="32" spans="2:18" x14ac:dyDescent="0.25">
      <c r="B32" s="14"/>
      <c r="C32" s="348"/>
      <c r="D32" s="16"/>
    </row>
    <row r="33" spans="2:4" x14ac:dyDescent="0.25">
      <c r="B33" s="433"/>
      <c r="C33" s="434"/>
      <c r="D33" s="435"/>
    </row>
    <row r="34" spans="2:4" x14ac:dyDescent="0.25">
      <c r="B34" s="448" t="s">
        <v>44</v>
      </c>
      <c r="C34" s="449"/>
      <c r="D34" s="450"/>
    </row>
    <row r="35" spans="2:4" x14ac:dyDescent="0.25">
      <c r="B35" s="14"/>
      <c r="C35" s="348"/>
      <c r="D35" s="16"/>
    </row>
    <row r="36" spans="2:4" x14ac:dyDescent="0.25">
      <c r="B36" s="451">
        <f>'II D) 4'!B38:D38</f>
        <v>44378</v>
      </c>
      <c r="C36" s="457"/>
      <c r="D36" s="458"/>
    </row>
    <row r="37" spans="2:4" x14ac:dyDescent="0.25">
      <c r="B37" s="448" t="s">
        <v>45</v>
      </c>
      <c r="C37" s="449"/>
      <c r="D37" s="450"/>
    </row>
    <row r="38" spans="2:4" x14ac:dyDescent="0.25">
      <c r="B38" s="369"/>
      <c r="C38" s="370"/>
      <c r="D38" s="371"/>
    </row>
  </sheetData>
  <mergeCells count="21">
    <mergeCell ref="N21:O21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9:O19"/>
    <mergeCell ref="B9:J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Q9 B9" xr:uid="{00000000-0002-0000-0800-000000000000}"/>
  </dataValidations>
  <pageMargins left="0.23622047244094491" right="0.62992125984251968" top="0.74803149606299213" bottom="0.74803149606299213" header="0.31496062992125984" footer="0.31496062992125984"/>
  <pageSetup scale="4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5</vt:i4>
      </vt:variant>
    </vt:vector>
  </HeadingPairs>
  <TitlesOfParts>
    <vt:vector size="24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2021-07-01T19:22:47Z</cp:lastPrinted>
  <dcterms:created xsi:type="dcterms:W3CDTF">2016-05-27T20:23:57Z</dcterms:created>
  <dcterms:modified xsi:type="dcterms:W3CDTF">2021-07-01T19:24:56Z</dcterms:modified>
</cp:coreProperties>
</file>