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5c7\AC\Temp\"/>
    </mc:Choice>
  </mc:AlternateContent>
  <xr:revisionPtr revIDLastSave="0" documentId="8_{41352296-451B-4664-B7BF-EB5AC950DEB2}" xr6:coauthVersionLast="47" xr6:coauthVersionMax="47" xr10:uidLastSave="{00000000-0000-0000-0000-000000000000}"/>
  <bookViews>
    <workbookView xWindow="-120" yWindow="-120" windowWidth="15600" windowHeight="11760"/>
  </bookViews>
  <sheets>
    <sheet name="calendario 2021" sheetId="2" r:id="rId1"/>
    <sheet name="ley de Ingresos armonizad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22" i="2"/>
  <c r="M8" i="2"/>
  <c r="L8" i="2"/>
  <c r="K8" i="2"/>
  <c r="J8" i="2"/>
  <c r="I8" i="2"/>
  <c r="I22" i="2"/>
  <c r="H8" i="2"/>
  <c r="G8" i="2"/>
  <c r="F8" i="2"/>
  <c r="E8" i="2"/>
  <c r="D8" i="2"/>
  <c r="C8" i="2"/>
  <c r="C147" i="4"/>
  <c r="C146" i="4"/>
  <c r="C145" i="4"/>
  <c r="C37" i="4"/>
  <c r="C118" i="4"/>
  <c r="C151" i="4"/>
  <c r="C138" i="4"/>
  <c r="C96" i="4"/>
  <c r="C109" i="4"/>
  <c r="C97" i="4"/>
  <c r="C90" i="4"/>
  <c r="C85" i="4"/>
  <c r="C81" i="4"/>
  <c r="C74" i="4"/>
  <c r="C73" i="4"/>
  <c r="C69" i="4"/>
  <c r="C67" i="4"/>
  <c r="C50" i="4"/>
  <c r="C45" i="4"/>
  <c r="C29" i="4"/>
  <c r="C27" i="4"/>
  <c r="C22" i="4"/>
  <c r="C20" i="4"/>
  <c r="C16" i="4"/>
  <c r="C13" i="4"/>
  <c r="C11" i="4"/>
  <c r="C10" i="4"/>
  <c r="C7" i="4"/>
  <c r="C80" i="4"/>
  <c r="B13" i="2"/>
  <c r="B20" i="2"/>
  <c r="B19" i="2"/>
  <c r="B18" i="2"/>
  <c r="B17" i="2"/>
  <c r="B16" i="2"/>
  <c r="N15" i="2"/>
  <c r="M15" i="2"/>
  <c r="M22" i="2"/>
  <c r="L15" i="2"/>
  <c r="K15" i="2"/>
  <c r="K22" i="2"/>
  <c r="J15" i="2"/>
  <c r="J22" i="2"/>
  <c r="I15" i="2"/>
  <c r="H15" i="2"/>
  <c r="G15" i="2"/>
  <c r="G22" i="2"/>
  <c r="F15" i="2"/>
  <c r="E15" i="2"/>
  <c r="E22" i="2"/>
  <c r="D15" i="2"/>
  <c r="D22" i="2"/>
  <c r="C15" i="2"/>
  <c r="B12" i="2"/>
  <c r="B11" i="2"/>
  <c r="B10" i="2"/>
  <c r="B9" i="2"/>
  <c r="B8" i="2"/>
  <c r="C22" i="2"/>
  <c r="F22" i="2"/>
  <c r="B15" i="2"/>
  <c r="B22" i="2"/>
  <c r="H22" i="2"/>
  <c r="L22" i="2"/>
</calcChain>
</file>

<file path=xl/sharedStrings.xml><?xml version="1.0" encoding="utf-8"?>
<sst xmlns="http://schemas.openxmlformats.org/spreadsheetml/2006/main" count="274" uniqueCount="265">
  <si>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</si>
  <si>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</si>
  <si>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</si>
  <si>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</si>
  <si>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</si>
  <si>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</si>
  <si>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</si>
  <si>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</si>
  <si>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</si>
  <si>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</si>
  <si>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</si>
  <si>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</si>
  <si>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PROPIOS</t>
  </si>
  <si>
    <t>Impuestos</t>
  </si>
  <si>
    <t>Derechos</t>
  </si>
  <si>
    <t>Productos</t>
  </si>
  <si>
    <t>Aprovechamientos</t>
  </si>
  <si>
    <t>INGRESOS FEDERALES</t>
  </si>
  <si>
    <t>Participaciones</t>
  </si>
  <si>
    <t>Aportaciones</t>
  </si>
  <si>
    <t>Convenios</t>
  </si>
  <si>
    <t>Ingresos Coordinados</t>
  </si>
  <si>
    <t>Otros Ingresos diferentes a participaciones y aportaciones</t>
  </si>
  <si>
    <t>Anual</t>
  </si>
  <si>
    <t>Contribuciones y mejoras</t>
  </si>
  <si>
    <t>INGRESOS TOTALES</t>
  </si>
  <si>
    <t>TOTALES</t>
  </si>
  <si>
    <t>No.</t>
  </si>
  <si>
    <t>CONCEPTO</t>
  </si>
  <si>
    <t>IMPUESTOS</t>
  </si>
  <si>
    <t>IMPUESTO SOBRE LOS INGRESOS</t>
  </si>
  <si>
    <t>1.1.1</t>
  </si>
  <si>
    <t xml:space="preserve">Del Impuesto Sobre Loterías, Rifas, Sorteos, Apuestas, Juegos Permitidos y Concursos </t>
  </si>
  <si>
    <t>IMPUESTO SOBRE EL PATRIMONIO</t>
  </si>
  <si>
    <t>1.2.1</t>
  </si>
  <si>
    <t>Impuesto Sobre Adquisición de Bienes Muebles</t>
  </si>
  <si>
    <t>1.2.2</t>
  </si>
  <si>
    <t xml:space="preserve">Impuesto Sobre Tenencia o Uso de Vehículos </t>
  </si>
  <si>
    <t>IMPUESTO SOBRE PRODUCCION, EL CONSUMO Y TRANSACCIONES</t>
  </si>
  <si>
    <t>1.3.1</t>
  </si>
  <si>
    <t>Del Impuesto Sobre Servicios de Hospedaje</t>
  </si>
  <si>
    <t>IMPUESTOS AL COMERCIO EXTERIOR</t>
  </si>
  <si>
    <t>1.4.1</t>
  </si>
  <si>
    <t>Impuestos al Comercio Exterior</t>
  </si>
  <si>
    <t>IMPUESTO SOBRE NÓMINAS Y ASIMILABLES</t>
  </si>
  <si>
    <t>1.5.1</t>
  </si>
  <si>
    <t xml:space="preserve">Impuesto Sobre Nóminas </t>
  </si>
  <si>
    <t>IMPUESTOS ECOLÓGICOS</t>
  </si>
  <si>
    <t>1.6.1</t>
  </si>
  <si>
    <t>Del Impuesto Por Remediación Ambiental en la Extracción de Materiales</t>
  </si>
  <si>
    <t>1.6.2</t>
  </si>
  <si>
    <t>Impuesto De la Emisión de Gases a la Atmósfera</t>
  </si>
  <si>
    <t>1.6.3</t>
  </si>
  <si>
    <t>Impuesto De la Emisión de Contaminantes al Suelo, Subsuelo y Agua</t>
  </si>
  <si>
    <t>1.6.4</t>
  </si>
  <si>
    <t>Impuesto Al Depósito o Almacenamiento de Residuos</t>
  </si>
  <si>
    <t>ACCESORIOS IMPUESTOS</t>
  </si>
  <si>
    <t>1.7.1</t>
  </si>
  <si>
    <t>Actualización de Impuestos</t>
  </si>
  <si>
    <t>OTROS IMPUESTOS</t>
  </si>
  <si>
    <t>1.8.1</t>
  </si>
  <si>
    <t>Del Impuesto Adicional Para la Infraestructura</t>
  </si>
  <si>
    <t>1.8.2</t>
  </si>
  <si>
    <t>Del Impuesto Para la Universidad Autónoma de Zacatecas</t>
  </si>
  <si>
    <t>IMPUESTOS NO COMPRENDIDOS EN LA LEY DE INGRESOS VIGENTE CAUSADOS EN EJERCICIOS FISCALES ANTERIORES PENDIENTES DE LIQUIDACIÓN O PAGO</t>
  </si>
  <si>
    <t>1.9.1</t>
  </si>
  <si>
    <t>Impuestos no Comprendidos en la Ley de Ingresos vigente causados en ejercicios fiscales anteriores pendientes de Liquidación o pago</t>
  </si>
  <si>
    <t>CONTRIBUCIONES Y APORTACIONES DE SEGURIDAD SOCIAL</t>
  </si>
  <si>
    <t>Contribuciones y Aportaciones de Seguridad Social</t>
  </si>
  <si>
    <t>2.1.1</t>
  </si>
  <si>
    <t>CONTRIBUCIONES Y MEJORAS</t>
  </si>
  <si>
    <t>Contribuciones y Mejoras para Obras Públicas</t>
  </si>
  <si>
    <t>3.1.1</t>
  </si>
  <si>
    <t>3.1.2</t>
  </si>
  <si>
    <t>(Proagua), Apartado Rural (Aparural)</t>
  </si>
  <si>
    <t>3.1.3</t>
  </si>
  <si>
    <t>(Proagua), Apartado Urbano (Apaur)</t>
  </si>
  <si>
    <t>3.1.4</t>
  </si>
  <si>
    <t>Aportación Escuelas</t>
  </si>
  <si>
    <t>Contribuciones y Mejoras para Obras Públicas no comprendidas en la Ley Vigente, causadas en ejercicios fiscales Anteriores pendientes de liquidación o Pagos</t>
  </si>
  <si>
    <t>3.2.1</t>
  </si>
  <si>
    <t>Contribuciones y Mejoras para Obras Públicas no comprendidas en la Ley vigente, causadas en ejercicios fiscales Anteriores pendientes de liquidación o pagos</t>
  </si>
  <si>
    <t>DERECHOS</t>
  </si>
  <si>
    <t>DERECHOS POR EL USO, GOCE, APROVECHAMIENTO O EXPLOTACIÓN DE BIENES DE DOMINIO PÚBLICO</t>
  </si>
  <si>
    <t>4.1.1</t>
  </si>
  <si>
    <t>Derechos por el uso, goce, aprovechamiento o explotación de bienes de dominio Público</t>
  </si>
  <si>
    <t>DERECHOS SOBRE HIDROCARBUROS</t>
  </si>
  <si>
    <t>4.2.1</t>
  </si>
  <si>
    <t>Derechos sobre Hidrocarburos</t>
  </si>
  <si>
    <t>DERECHOS SOBRE PRESTACIÓN DE SERVICIOS</t>
  </si>
  <si>
    <t>4.3.1</t>
  </si>
  <si>
    <t>Secretaría General de Gobierno</t>
  </si>
  <si>
    <t>4.3.2</t>
  </si>
  <si>
    <t>Coordinación General Jurídica</t>
  </si>
  <si>
    <t>4.3.3</t>
  </si>
  <si>
    <t>Secretaría de Finanzas</t>
  </si>
  <si>
    <t>Relacionados con Plaqueo</t>
  </si>
  <si>
    <t>Control Vehicular</t>
  </si>
  <si>
    <t>Catastro</t>
  </si>
  <si>
    <t>Registro Público</t>
  </si>
  <si>
    <t>Der s/ley de Bebidas Alcohólicas</t>
  </si>
  <si>
    <t>4.3.4</t>
  </si>
  <si>
    <t>Secretaría de Obras Públicas</t>
  </si>
  <si>
    <t>4.3.5</t>
  </si>
  <si>
    <t>Secretaría de Desarrollo Urbano vivienda y Ordenamiento territorial</t>
  </si>
  <si>
    <t>4.3.6</t>
  </si>
  <si>
    <t>Secretaría de la Función Pública</t>
  </si>
  <si>
    <t>4.3.7</t>
  </si>
  <si>
    <t>Secretaría de Educación</t>
  </si>
  <si>
    <t>4.3.8</t>
  </si>
  <si>
    <t>Secretaría del Agua y Medio Ambiente</t>
  </si>
  <si>
    <t>4.3.9</t>
  </si>
  <si>
    <t>Secretaría de Seguridad Pública</t>
  </si>
  <si>
    <t>4.3.10</t>
  </si>
  <si>
    <t>Secretaría de Administración</t>
  </si>
  <si>
    <t>4.3.11</t>
  </si>
  <si>
    <t>Organismos Públicos Desconcentrados</t>
  </si>
  <si>
    <t>OTROS DERECHOS</t>
  </si>
  <si>
    <t>4.4.1</t>
  </si>
  <si>
    <t>Otros Derechos</t>
  </si>
  <si>
    <t>ACCESORIOS DE DERECHOS</t>
  </si>
  <si>
    <t>4.5.1</t>
  </si>
  <si>
    <t>Actualización de Derechos</t>
  </si>
  <si>
    <t>DERECHOS NO COMPRENDIDOS EN LA LEY DE INGRESOS VIGENTE CAUSADOS EN EJERCICIOS FISCALES ANTERIORES PENDIENTES DE LIQUIDACIÓN O PAGO</t>
  </si>
  <si>
    <t>4.6.1</t>
  </si>
  <si>
    <t>Derechos no comprendidos en la Ley de Ingresos vigente causados en ejercicios fiscales anteriores pendientes de liquidación o pago</t>
  </si>
  <si>
    <t>PRODUCTOS</t>
  </si>
  <si>
    <t>5.1.1</t>
  </si>
  <si>
    <t>Productos de de Bienes Muebles e Inmuebles</t>
  </si>
  <si>
    <t>5.1.2</t>
  </si>
  <si>
    <t>Capitales y Valores del Estado</t>
  </si>
  <si>
    <t>5.1.3</t>
  </si>
  <si>
    <t>Otros Productos</t>
  </si>
  <si>
    <t>5.1.4</t>
  </si>
  <si>
    <t>Patrocinios</t>
  </si>
  <si>
    <t>5.1.5</t>
  </si>
  <si>
    <t>Intereses Generados</t>
  </si>
  <si>
    <t xml:space="preserve"> APROVECHAMIENTOS </t>
  </si>
  <si>
    <t>APROVECHAMIENTOS CORRIENTES</t>
  </si>
  <si>
    <t>6.1.1</t>
  </si>
  <si>
    <t>Multas</t>
  </si>
  <si>
    <t>6.1.2</t>
  </si>
  <si>
    <t>Indemnizaciones</t>
  </si>
  <si>
    <t>6.1.3</t>
  </si>
  <si>
    <t>Reintegros</t>
  </si>
  <si>
    <t>ACCESORIOS</t>
  </si>
  <si>
    <t>6.2.1</t>
  </si>
  <si>
    <t>Honorarios</t>
  </si>
  <si>
    <t>6.2.2</t>
  </si>
  <si>
    <t>Gastos de Ejecución</t>
  </si>
  <si>
    <t>6.2.3</t>
  </si>
  <si>
    <t>Recargos</t>
  </si>
  <si>
    <t>6.2.4</t>
  </si>
  <si>
    <t>Multas del Estado</t>
  </si>
  <si>
    <t>OTROS APROVECHAMIENTOS</t>
  </si>
  <si>
    <t>6.3.1</t>
  </si>
  <si>
    <t>Otros Aprovechamientos</t>
  </si>
  <si>
    <t>APROVECHAMIENTOS NO COMPRENDIDOS EN LAS FRACCIONES DE LA LEY DE INGRESOS CAUSADAS EN EJERCICIOS FISCALES ANTERIORES PENDIENTES DE LIQUIDACIÓN O PAGO</t>
  </si>
  <si>
    <t>6.4.1</t>
  </si>
  <si>
    <t>Aprovechamiento no comprendidos en la Ley de Ingresos vigente causados en ejercicios fiscales anteriores pendientes de liquidación o pago</t>
  </si>
  <si>
    <t>INGRESOS POR VENTA DE BIENES Y SERVICIOS</t>
  </si>
  <si>
    <t>Ingresos por Venta De Bienes y Servicios</t>
  </si>
  <si>
    <t>PARTICIPACIONES, APORTACIONES, CONVENIOS, INCENTIVOS DERIVADOS DE LA COLABORACIÓN FISCAL, FONDOS DISTINTOS DE LAS APORTACIONES</t>
  </si>
  <si>
    <t>PARTICIPACIONES</t>
  </si>
  <si>
    <t>8.1.1</t>
  </si>
  <si>
    <t xml:space="preserve">Fondo General </t>
  </si>
  <si>
    <t>8.1.2</t>
  </si>
  <si>
    <t>Fondo De Fomento Municipal</t>
  </si>
  <si>
    <t>8.1.3</t>
  </si>
  <si>
    <t>Fondo De Fiscalización</t>
  </si>
  <si>
    <t>8.1.4</t>
  </si>
  <si>
    <t>Fondo de Compensación 10 Entidades Menos PIB</t>
  </si>
  <si>
    <t>8.1.5</t>
  </si>
  <si>
    <t>Impuestos Especial Sobre la Producción y Servicios</t>
  </si>
  <si>
    <t>8.1.6</t>
  </si>
  <si>
    <t>IEPS a la Venta Final Gasolinas y Diesel</t>
  </si>
  <si>
    <t>8.1.7</t>
  </si>
  <si>
    <t>Fondo de Impuesto Sobre la Renta</t>
  </si>
  <si>
    <t>8.1.8</t>
  </si>
  <si>
    <t>Fondo de Compensación Impuesto Sobre Automóviles Nuevos</t>
  </si>
  <si>
    <t>8.1.9</t>
  </si>
  <si>
    <t>Incentivos Impuesto Sobre Automóviles Nuevos</t>
  </si>
  <si>
    <t>8.1.10</t>
  </si>
  <si>
    <t>Fondo de Compensación de RePeCo e Régimen Intermedio</t>
  </si>
  <si>
    <t>8.1.11</t>
  </si>
  <si>
    <t>Otros Incentivos</t>
  </si>
  <si>
    <t>APORTACIONES</t>
  </si>
  <si>
    <t>8.2.1</t>
  </si>
  <si>
    <t>Fondo  de Aportaciones para  Nómina Educativa y Gasto Operativo (FONE)</t>
  </si>
  <si>
    <t>8.2.2</t>
  </si>
  <si>
    <t>Fondo de Aportación para los Servicios de Salud (FASSA)</t>
  </si>
  <si>
    <t>8.2.3</t>
  </si>
  <si>
    <t>Fondo de Aportaciones para la Infraestructura Social (FAIS)</t>
  </si>
  <si>
    <t>8.2.4</t>
  </si>
  <si>
    <t>Fondo de Aportaciones para el Fortalecimiento para los Municipios (FORTAMUN)</t>
  </si>
  <si>
    <t>8.2.5</t>
  </si>
  <si>
    <t>Fondo de Aportaciones Múltiples (FAM)</t>
  </si>
  <si>
    <t>8.2.6</t>
  </si>
  <si>
    <t>Fondo de Aportaciones para la Educación Tecnológica y de Adultos (FAETA)</t>
  </si>
  <si>
    <t>8.2.7</t>
  </si>
  <si>
    <t>Fondo de Aportaciones para la Seguridad Pública de los Estados (FASP)</t>
  </si>
  <si>
    <t>8.2.8</t>
  </si>
  <si>
    <t>Fondo de Aportaciones para el Fortalecimiento de las Entidades Federativas (FAFEF)</t>
  </si>
  <si>
    <t>CONVENIOS Y ASIGNACIONES</t>
  </si>
  <si>
    <t>8.3.1</t>
  </si>
  <si>
    <t>Ramo 4 Gobernación</t>
  </si>
  <si>
    <t>8.3.2</t>
  </si>
  <si>
    <t>Ramo 6 Hacienda y Crédito Público</t>
  </si>
  <si>
    <t>8.3.3</t>
  </si>
  <si>
    <t>Ramo 8 Agricultura Ganadería Desarrollo Rural Pesc</t>
  </si>
  <si>
    <t>8.3.4</t>
  </si>
  <si>
    <t>Ramo 9 Comunicaciones y Transportes</t>
  </si>
  <si>
    <t>8.3.5</t>
  </si>
  <si>
    <t>Ramo 10 Economía</t>
  </si>
  <si>
    <t>8.3.6</t>
  </si>
  <si>
    <t>Ramo 11 Educacion Pública</t>
  </si>
  <si>
    <t>8.3.7</t>
  </si>
  <si>
    <t>Ramo 12 Salud</t>
  </si>
  <si>
    <t>8.3.8</t>
  </si>
  <si>
    <t>Ramo 15 Desarrollo Agrario, Territorial y Urbano</t>
  </si>
  <si>
    <t>8.3.9</t>
  </si>
  <si>
    <t>Ramo 16 Medio Ambiente y Recursos Naturales</t>
  </si>
  <si>
    <t>8.3.10</t>
  </si>
  <si>
    <t>Ramo 20 Desarrollo Social</t>
  </si>
  <si>
    <t>8.3.11</t>
  </si>
  <si>
    <t>Ramo 21 Turismo</t>
  </si>
  <si>
    <t>8.3.12</t>
  </si>
  <si>
    <t>Ramo 23 Provisiones Salariales y Económicas</t>
  </si>
  <si>
    <t>8.3.13</t>
  </si>
  <si>
    <t>Ramo 27 Función Pública</t>
  </si>
  <si>
    <t>8.3.14</t>
  </si>
  <si>
    <t>Ramo 48 Cultura</t>
  </si>
  <si>
    <t>CONVENIO DE COLABORACION ESTADO-MUNICIPIOS</t>
  </si>
  <si>
    <t>CONVENIOS CON FIDEICOMISOS</t>
  </si>
  <si>
    <t>DERECHOS DE ORIGEN FEDERAL</t>
  </si>
  <si>
    <t>CONVENIOS DE FIDEICOMISOS APORT</t>
  </si>
  <si>
    <t>INGRESOS COORDINADOS</t>
  </si>
  <si>
    <t>8.4.1</t>
  </si>
  <si>
    <t xml:space="preserve"> Multas Federales no Fiscales</t>
  </si>
  <si>
    <t>8.4.2</t>
  </si>
  <si>
    <t xml:space="preserve"> Fiscalización Concurrente</t>
  </si>
  <si>
    <t>8.4.3</t>
  </si>
  <si>
    <t xml:space="preserve"> Ganancia por Enajenación de Bienes Inmuebles</t>
  </si>
  <si>
    <t>8.4.4</t>
  </si>
  <si>
    <t xml:space="preserve"> Control de Obligaciones</t>
  </si>
  <si>
    <t>8.4.5</t>
  </si>
  <si>
    <t>Créditos Fiscales</t>
  </si>
  <si>
    <t>8.4.6</t>
  </si>
  <si>
    <t xml:space="preserve"> Régimen de Incorporación Fiscal</t>
  </si>
  <si>
    <t>Fondos Diferentes a Participaciones</t>
  </si>
  <si>
    <t>8.5.1</t>
  </si>
  <si>
    <t>FEIEF</t>
  </si>
  <si>
    <t>TRANSFERENCIAS, ASIGNACIONES, SUBSIDIOS Y OTRAS AYUDAS</t>
  </si>
  <si>
    <t>9.1.1</t>
  </si>
  <si>
    <t>Transferencias Internas y Asignaciones al Sector Público</t>
  </si>
  <si>
    <t>INGRESOS FINANCIEROS</t>
  </si>
  <si>
    <t>INTERESES GANADOS DE VALORES, CRÉDITOS, BONOS Y OTROS</t>
  </si>
  <si>
    <t>FINANCIAMIENTO</t>
  </si>
  <si>
    <t>Programa 2 X1 Para Migrantes</t>
  </si>
  <si>
    <t>LEY DE INGRESOS DEL ESTADO DE ZACATECAS PARA EL EJERCICIO FISCAL 2021</t>
  </si>
  <si>
    <t>Subsecretaría de Ingresos</t>
  </si>
  <si>
    <t>Dirección de Ingresos</t>
  </si>
  <si>
    <t>(cifras en pesos mexicanos)</t>
  </si>
  <si>
    <t>LEY DE INGRESOS DEL ESTADO DE ZACATECAS PARA EL EJERCICIO FISCAL 2021 ARMONIZADA</t>
  </si>
  <si>
    <t>Calendarización de la ley de Ingresos del Estado de Zacatecas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</si>
</sst>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3" fontId="3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3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3" borderId="0" xfId="0" applyFont="1" applyFill="1"/>
    <xf numFmtId="0" fontId="5" fillId="3" borderId="0" xfId="0" applyFont="1" applyFill="1" applyAlignment="1">
      <alignment horizontal="center" vertical="top" wrapText="1"/>
    </xf>
    <xf numFmtId="3" fontId="6" fillId="3" borderId="0" xfId="0" applyNumberFormat="1" applyFont="1" applyFill="1" applyAlignment="1">
      <alignment wrapText="1"/>
    </xf>
    <xf numFmtId="0" fontId="0" fillId="4" borderId="0" xfId="0" applyFill="1"/>
    <xf numFmtId="0" fontId="7" fillId="4" borderId="0" xfId="0" applyFont="1" applyFill="1" applyAlignment="1">
      <alignment vertical="top" wrapText="1"/>
    </xf>
    <xf numFmtId="3" fontId="7" fillId="4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5" borderId="2" xfId="0" applyFont="1" applyFill="1" applyBorder="1"/>
    <xf numFmtId="0" fontId="3" fillId="5" borderId="3" xfId="0" applyFont="1" applyFill="1" applyBorder="1" applyAlignment="1">
      <alignment vertical="top" wrapText="1"/>
    </xf>
    <xf numFmtId="3" fontId="3" fillId="5" borderId="3" xfId="0" applyNumberFormat="1" applyFont="1" applyFill="1" applyBorder="1" applyAlignment="1">
      <alignment wrapText="1"/>
    </xf>
    <xf numFmtId="0" fontId="3" fillId="6" borderId="4" xfId="0" applyFont="1" applyFill="1" applyBorder="1"/>
    <xf numFmtId="0" fontId="3" fillId="6" borderId="5" xfId="0" applyFont="1" applyFill="1" applyBorder="1" applyAlignment="1">
      <alignment vertical="top" wrapText="1"/>
    </xf>
    <xf numFmtId="3" fontId="3" fillId="6" borderId="5" xfId="0" applyNumberFormat="1" applyFont="1" applyFill="1" applyBorder="1" applyAlignment="1">
      <alignment wrapText="1"/>
    </xf>
    <xf numFmtId="0" fontId="8" fillId="0" borderId="4" xfId="0" applyFont="1" applyBorder="1"/>
    <xf numFmtId="0" fontId="8" fillId="0" borderId="5" xfId="0" applyFont="1" applyBorder="1" applyAlignment="1">
      <alignment vertical="top" wrapText="1"/>
    </xf>
    <xf numFmtId="3" fontId="8" fillId="0" borderId="5" xfId="1" applyNumberFormat="1" applyFont="1" applyBorder="1" applyAlignment="1">
      <alignment wrapText="1"/>
    </xf>
    <xf numFmtId="3" fontId="3" fillId="6" borderId="5" xfId="1" applyNumberFormat="1" applyFont="1" applyFill="1" applyBorder="1" applyAlignment="1">
      <alignment wrapText="1"/>
    </xf>
    <xf numFmtId="3" fontId="3" fillId="6" borderId="5" xfId="1" applyNumberFormat="1" applyFont="1" applyFill="1" applyBorder="1"/>
    <xf numFmtId="0" fontId="0" fillId="0" borderId="4" xfId="0" applyBorder="1"/>
    <xf numFmtId="0" fontId="8" fillId="0" borderId="0" xfId="0" applyFont="1" applyAlignment="1">
      <alignment vertical="top"/>
    </xf>
    <xf numFmtId="0" fontId="0" fillId="0" borderId="5" xfId="0" applyBorder="1" applyAlignment="1">
      <alignment vertical="top" wrapText="1"/>
    </xf>
    <xf numFmtId="3" fontId="3" fillId="0" borderId="5" xfId="1" applyNumberFormat="1" applyFont="1" applyFill="1" applyBorder="1" applyAlignment="1">
      <alignment wrapText="1"/>
    </xf>
    <xf numFmtId="3" fontId="3" fillId="0" borderId="5" xfId="1" applyNumberFormat="1" applyFont="1" applyFill="1" applyBorder="1"/>
    <xf numFmtId="0" fontId="9" fillId="0" borderId="4" xfId="0" applyFont="1" applyBorder="1"/>
    <xf numFmtId="0" fontId="10" fillId="0" borderId="5" xfId="0" applyFont="1" applyBorder="1" applyAlignment="1">
      <alignment vertical="top" wrapText="1"/>
    </xf>
    <xf numFmtId="3" fontId="10" fillId="0" borderId="5" xfId="1" applyNumberFormat="1" applyFont="1" applyBorder="1" applyAlignment="1">
      <alignment wrapText="1"/>
    </xf>
    <xf numFmtId="0" fontId="11" fillId="0" borderId="0" xfId="0" applyFont="1"/>
    <xf numFmtId="0" fontId="10" fillId="0" borderId="4" xfId="0" applyFont="1" applyBorder="1"/>
    <xf numFmtId="3" fontId="10" fillId="0" borderId="5" xfId="1" applyNumberFormat="1" applyFont="1" applyFill="1" applyBorder="1" applyAlignment="1">
      <alignment wrapText="1"/>
    </xf>
    <xf numFmtId="0" fontId="10" fillId="0" borderId="0" xfId="0" applyFont="1"/>
    <xf numFmtId="0" fontId="12" fillId="0" borderId="5" xfId="0" applyFont="1" applyBorder="1" applyAlignment="1">
      <alignment vertical="top" wrapText="1"/>
    </xf>
    <xf numFmtId="0" fontId="9" fillId="0" borderId="0" xfId="0" applyFont="1"/>
    <xf numFmtId="0" fontId="13" fillId="6" borderId="5" xfId="0" applyFont="1" applyFill="1" applyBorder="1" applyAlignment="1">
      <alignment vertical="top" wrapText="1"/>
    </xf>
    <xf numFmtId="0" fontId="3" fillId="5" borderId="4" xfId="0" applyFont="1" applyFill="1" applyBorder="1"/>
    <xf numFmtId="0" fontId="7" fillId="5" borderId="5" xfId="0" applyFont="1" applyFill="1" applyBorder="1" applyAlignment="1">
      <alignment vertical="top" wrapText="1"/>
    </xf>
    <xf numFmtId="3" fontId="3" fillId="5" borderId="5" xfId="1" applyNumberFormat="1" applyFont="1" applyFill="1" applyBorder="1" applyAlignment="1">
      <alignment wrapText="1"/>
    </xf>
    <xf numFmtId="3" fontId="3" fillId="5" borderId="5" xfId="1" applyNumberFormat="1" applyFont="1" applyFill="1" applyBorder="1"/>
    <xf numFmtId="0" fontId="7" fillId="6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3" fontId="1" fillId="0" borderId="5" xfId="1" applyNumberFormat="1" applyFont="1" applyBorder="1" applyAlignment="1">
      <alignment wrapText="1"/>
    </xf>
    <xf numFmtId="0" fontId="3" fillId="0" borderId="4" xfId="0" applyFont="1" applyBorder="1"/>
    <xf numFmtId="3" fontId="1" fillId="0" borderId="5" xfId="1" applyNumberFormat="1" applyFont="1" applyFill="1" applyBorder="1" applyAlignment="1">
      <alignment wrapText="1"/>
    </xf>
    <xf numFmtId="0" fontId="12" fillId="0" borderId="0" xfId="0" applyFont="1" applyAlignment="1">
      <alignment vertical="top"/>
    </xf>
    <xf numFmtId="0" fontId="9" fillId="0" borderId="5" xfId="0" applyFont="1" applyBorder="1" applyAlignment="1">
      <alignment vertical="top" wrapText="1"/>
    </xf>
    <xf numFmtId="3" fontId="3" fillId="6" borderId="5" xfId="1" applyNumberFormat="1" applyFont="1" applyFill="1" applyBorder="1" applyAlignment="1">
      <alignment horizontal="right" wrapText="1"/>
    </xf>
    <xf numFmtId="3" fontId="3" fillId="0" borderId="5" xfId="1" applyNumberFormat="1" applyFont="1" applyFill="1" applyBorder="1" applyAlignment="1">
      <alignment horizontal="right" wrapText="1"/>
    </xf>
    <xf numFmtId="3" fontId="14" fillId="6" borderId="5" xfId="1" applyNumberFormat="1" applyFont="1" applyFill="1" applyBorder="1" applyAlignment="1">
      <alignment wrapText="1"/>
    </xf>
    <xf numFmtId="3" fontId="1" fillId="0" borderId="5" xfId="1" applyNumberFormat="1" applyFont="1" applyFill="1" applyBorder="1" applyAlignment="1">
      <alignment horizontal="right" wrapText="1"/>
    </xf>
    <xf numFmtId="0" fontId="0" fillId="0" borderId="4" xfId="0" applyBorder="1" applyAlignment="1">
      <alignment horizontal="left"/>
    </xf>
    <xf numFmtId="0" fontId="13" fillId="5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71" fontId="3" fillId="6" borderId="5" xfId="1" applyFont="1" applyFill="1" applyBorder="1" applyAlignment="1">
      <alignment wrapText="1"/>
    </xf>
    <xf numFmtId="171" fontId="1" fillId="0" borderId="5" xfId="1" applyFont="1" applyFill="1" applyBorder="1" applyAlignment="1">
      <alignment wrapText="1"/>
    </xf>
    <xf numFmtId="0" fontId="15" fillId="5" borderId="5" xfId="0" applyFont="1" applyFill="1" applyBorder="1" applyAlignment="1">
      <alignment vertical="top" wrapText="1"/>
    </xf>
    <xf numFmtId="171" fontId="3" fillId="5" borderId="5" xfId="1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3" fillId="6" borderId="6" xfId="0" applyFont="1" applyFill="1" applyBorder="1"/>
    <xf numFmtId="0" fontId="3" fillId="6" borderId="7" xfId="0" applyFont="1" applyFill="1" applyBorder="1" applyAlignment="1">
      <alignment vertical="top" wrapText="1"/>
    </xf>
    <xf numFmtId="0" fontId="3" fillId="6" borderId="7" xfId="0" applyFont="1" applyFill="1" applyBorder="1" applyAlignment="1">
      <alignment wrapText="1"/>
    </xf>
    <xf numFmtId="3" fontId="2" fillId="0" borderId="5" xfId="1" applyNumberFormat="1" applyFont="1" applyFill="1" applyBorder="1" applyAlignment="1">
      <alignment wrapText="1"/>
    </xf>
    <xf numFmtId="3" fontId="16" fillId="0" borderId="5" xfId="1" applyNumberFormat="1" applyFont="1" applyBorder="1" applyAlignment="1">
      <alignment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3" fontId="3" fillId="0" borderId="0" xfId="0" applyNumberFormat="1" applyFont="1"/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zoomScale="85" zoomScaleNormal="85" workbookViewId="0">
      <selection activeCell="B20" sqref="B20"/>
    </sheetView>
  </sheetViews>
  <sheetFormatPr defaultRowHeight="15" x14ac:dyDescent="0.25"/>
  <cols>
    <col min="1" max="1" width="28" customWidth="1"/>
    <col min="2" max="2" width="13.7109375" style="1" bestFit="1" customWidth="1"/>
    <col min="3" max="14" width="12.7109375" bestFit="1" customWidth="1"/>
    <col min="15" max="256" width="11.42578125" customWidth="1"/>
  </cols>
  <sheetData>
    <row r="1" spans="1:14" ht="18.75" customHeight="1" x14ac:dyDescent="0.3">
      <c r="A1" s="79" t="s">
        <v>259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.75" customHeight="1" x14ac:dyDescent="0.3">
      <c r="A2" s="79" t="s">
        <v>260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8.75" x14ac:dyDescent="0.3">
      <c r="A3" s="79" t="s">
        <v>261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8.75" x14ac:dyDescent="0.3">
      <c r="A4" s="79" t="s">
        <v>264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x14ac:dyDescent="0.25">
      <c r="A5" s="80" t="s">
        <v>262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x14ac:dyDescent="0.25">
      <c r="B7" s="4" t="s">
        <v>23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</row>
    <row r="8" spans="1:14" s="1" customFormat="1" x14ac:dyDescent="0.25">
      <c r="A8" s="72" t="s">
        <v>12</v>
      </c>
      <c r="B8" s="2">
        <f>+B9+B10+B11+B12+B13</f>
        <v>2427360886.2199998</v>
      </c>
      <c r="C8" s="2">
        <f t="shared" ref="C8:N8" si="0">+C9+C10+C11+C12+C13</f>
        <v>499568955</v>
      </c>
      <c r="D8" s="2">
        <f t="shared" si="0"/>
        <v>196778171</v>
      </c>
      <c r="E8" s="2">
        <f t="shared" si="0"/>
        <v>674022083</v>
      </c>
      <c r="F8" s="2">
        <f t="shared" si="0"/>
        <v>80029821</v>
      </c>
      <c r="G8" s="2">
        <f t="shared" si="0"/>
        <v>89078078</v>
      </c>
      <c r="H8" s="2">
        <f t="shared" si="0"/>
        <v>143870691</v>
      </c>
      <c r="I8" s="2">
        <f t="shared" si="0"/>
        <v>110303252</v>
      </c>
      <c r="J8" s="2">
        <f t="shared" si="0"/>
        <v>172007234</v>
      </c>
      <c r="K8" s="2">
        <f t="shared" si="0"/>
        <v>98093886</v>
      </c>
      <c r="L8" s="2">
        <f t="shared" si="0"/>
        <v>109526655.91</v>
      </c>
      <c r="M8" s="2">
        <f t="shared" si="0"/>
        <v>137759823.69999999</v>
      </c>
      <c r="N8" s="2">
        <f t="shared" si="0"/>
        <v>116322235.61000001</v>
      </c>
    </row>
    <row r="9" spans="1:14" x14ac:dyDescent="0.25">
      <c r="A9" s="7" t="s">
        <v>13</v>
      </c>
      <c r="B9" s="75">
        <f>SUM(C9:N9)</f>
        <v>1488351514.3299999</v>
      </c>
      <c r="C9" s="3">
        <v>202235290</v>
      </c>
      <c r="D9" s="3">
        <v>99031454</v>
      </c>
      <c r="E9" s="3">
        <v>587648108</v>
      </c>
      <c r="F9" s="3">
        <v>61832629</v>
      </c>
      <c r="G9" s="3">
        <v>53685323</v>
      </c>
      <c r="H9" s="3">
        <v>69983075</v>
      </c>
      <c r="I9" s="3">
        <v>60880594</v>
      </c>
      <c r="J9" s="3">
        <v>75873176</v>
      </c>
      <c r="K9" s="3">
        <v>63785412</v>
      </c>
      <c r="L9" s="3">
        <v>64903314</v>
      </c>
      <c r="M9" s="3">
        <v>67660396</v>
      </c>
      <c r="N9" s="3">
        <v>80832743.330000013</v>
      </c>
    </row>
    <row r="10" spans="1:14" x14ac:dyDescent="0.25">
      <c r="A10" s="7" t="s">
        <v>24</v>
      </c>
      <c r="B10" s="75">
        <f>SUM(C10:N10)</f>
        <v>27013009</v>
      </c>
      <c r="C10" s="3">
        <v>0</v>
      </c>
      <c r="D10" s="3">
        <v>0</v>
      </c>
      <c r="E10" s="3">
        <v>0</v>
      </c>
      <c r="F10" s="3">
        <v>0</v>
      </c>
      <c r="G10" s="3">
        <v>5546677</v>
      </c>
      <c r="H10" s="3">
        <v>9812802</v>
      </c>
      <c r="I10" s="3">
        <v>1481324</v>
      </c>
      <c r="J10" s="3">
        <v>3237095</v>
      </c>
      <c r="K10" s="3">
        <v>510250</v>
      </c>
      <c r="L10" s="3">
        <v>430925</v>
      </c>
      <c r="M10" s="3">
        <v>4221242</v>
      </c>
      <c r="N10" s="3">
        <v>1772694</v>
      </c>
    </row>
    <row r="11" spans="1:14" x14ac:dyDescent="0.25">
      <c r="A11" s="7" t="s">
        <v>14</v>
      </c>
      <c r="B11" s="75">
        <f>SUM(C11:N11)</f>
        <v>582157094.20000005</v>
      </c>
      <c r="C11" s="3">
        <v>262643486</v>
      </c>
      <c r="D11" s="3">
        <v>73036535</v>
      </c>
      <c r="E11" s="3">
        <v>52593583</v>
      </c>
      <c r="F11" s="3">
        <v>11315124.000000002</v>
      </c>
      <c r="G11" s="3">
        <v>14022725</v>
      </c>
      <c r="H11" s="3">
        <v>23331184</v>
      </c>
      <c r="I11" s="3">
        <v>21104179</v>
      </c>
      <c r="J11" s="3">
        <v>32855432</v>
      </c>
      <c r="K11" s="3">
        <v>23254048</v>
      </c>
      <c r="L11" s="3">
        <v>24016547</v>
      </c>
      <c r="M11" s="3">
        <v>22061835</v>
      </c>
      <c r="N11" s="3">
        <v>21922416.199999999</v>
      </c>
    </row>
    <row r="12" spans="1:14" x14ac:dyDescent="0.25">
      <c r="A12" s="7" t="s">
        <v>15</v>
      </c>
      <c r="B12" s="75">
        <f>SUM(C12:N12)</f>
        <v>96950038.110000014</v>
      </c>
      <c r="C12" s="3">
        <v>10468232.000000007</v>
      </c>
      <c r="D12" s="3">
        <v>6559587.0000000028</v>
      </c>
      <c r="E12" s="3">
        <v>8299782.0000000028</v>
      </c>
      <c r="F12" s="3">
        <v>5420331.9999999972</v>
      </c>
      <c r="G12" s="3">
        <v>5456525</v>
      </c>
      <c r="H12" s="3">
        <v>6676738.0000000009</v>
      </c>
      <c r="I12" s="3">
        <v>8110057.9999999981</v>
      </c>
      <c r="J12" s="3">
        <v>3454824</v>
      </c>
      <c r="K12" s="3">
        <v>4251587.9999999981</v>
      </c>
      <c r="L12" s="3">
        <v>3977583.91</v>
      </c>
      <c r="M12" s="3">
        <v>32751711.800000001</v>
      </c>
      <c r="N12" s="3">
        <v>1523076.4</v>
      </c>
    </row>
    <row r="13" spans="1:14" x14ac:dyDescent="0.25">
      <c r="A13" s="7" t="s">
        <v>16</v>
      </c>
      <c r="B13" s="75">
        <f>SUM(C13:N13)</f>
        <v>232889230.58000001</v>
      </c>
      <c r="C13" s="3">
        <v>24221947</v>
      </c>
      <c r="D13" s="3">
        <v>18150594.999999996</v>
      </c>
      <c r="E13" s="3">
        <v>25480610</v>
      </c>
      <c r="F13" s="3">
        <v>1461736</v>
      </c>
      <c r="G13" s="3">
        <v>10366828</v>
      </c>
      <c r="H13" s="3">
        <v>34066892</v>
      </c>
      <c r="I13" s="3">
        <v>18727097</v>
      </c>
      <c r="J13" s="3">
        <v>56586707</v>
      </c>
      <c r="K13" s="3">
        <v>6292588</v>
      </c>
      <c r="L13" s="3">
        <v>16198286</v>
      </c>
      <c r="M13" s="3">
        <v>11064638.9</v>
      </c>
      <c r="N13" s="3">
        <v>10271305.68</v>
      </c>
    </row>
    <row r="14" spans="1:14" x14ac:dyDescent="0.25">
      <c r="A14" s="7"/>
      <c r="B14" s="7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1" customFormat="1" x14ac:dyDescent="0.25">
      <c r="A15" s="72" t="s">
        <v>17</v>
      </c>
      <c r="B15" s="2">
        <f>+B16+B17+B18+B19+B20</f>
        <v>27798805005.200001</v>
      </c>
      <c r="C15" s="2">
        <f t="shared" ref="C15:N15" si="1">+C16+C17+C18+C19+C20</f>
        <v>2334046661</v>
      </c>
      <c r="D15" s="2">
        <f t="shared" si="1"/>
        <v>2341745590.4000001</v>
      </c>
      <c r="E15" s="2">
        <f t="shared" si="1"/>
        <v>2336204874</v>
      </c>
      <c r="F15" s="2">
        <f t="shared" si="1"/>
        <v>2340286291</v>
      </c>
      <c r="G15" s="2">
        <f t="shared" si="1"/>
        <v>2249249422</v>
      </c>
      <c r="H15" s="2">
        <f t="shared" si="1"/>
        <v>2196352297</v>
      </c>
      <c r="I15" s="2">
        <f t="shared" si="1"/>
        <v>2328880273</v>
      </c>
      <c r="J15" s="2">
        <f t="shared" si="1"/>
        <v>2097753476</v>
      </c>
      <c r="K15" s="2">
        <f t="shared" si="1"/>
        <v>2053722231</v>
      </c>
      <c r="L15" s="2">
        <f t="shared" si="1"/>
        <v>2102809037</v>
      </c>
      <c r="M15" s="2">
        <f t="shared" si="1"/>
        <v>2074704834</v>
      </c>
      <c r="N15" s="2">
        <f t="shared" si="1"/>
        <v>3343050018.8000002</v>
      </c>
    </row>
    <row r="16" spans="1:14" x14ac:dyDescent="0.25">
      <c r="A16" s="7" t="s">
        <v>18</v>
      </c>
      <c r="B16" s="75">
        <f>SUM(C16:N16)</f>
        <v>11049087972</v>
      </c>
      <c r="C16" s="3">
        <v>856397747</v>
      </c>
      <c r="D16" s="3">
        <v>1076238948</v>
      </c>
      <c r="E16" s="3">
        <v>861587853</v>
      </c>
      <c r="F16" s="3">
        <v>1122584612</v>
      </c>
      <c r="G16" s="3">
        <v>910489585</v>
      </c>
      <c r="H16" s="3">
        <v>945450866</v>
      </c>
      <c r="I16" s="3">
        <v>943971214</v>
      </c>
      <c r="J16" s="3">
        <v>930305273</v>
      </c>
      <c r="K16" s="3">
        <v>878004980</v>
      </c>
      <c r="L16" s="3">
        <v>799214896</v>
      </c>
      <c r="M16" s="3">
        <v>879729081</v>
      </c>
      <c r="N16" s="3">
        <v>845112917</v>
      </c>
    </row>
    <row r="17" spans="1:14" x14ac:dyDescent="0.25">
      <c r="A17" s="7" t="s">
        <v>19</v>
      </c>
      <c r="B17" s="75">
        <f>SUM(C17:N17)</f>
        <v>14475263966</v>
      </c>
      <c r="C17" s="3">
        <v>1373885257</v>
      </c>
      <c r="D17" s="3">
        <v>1042166868</v>
      </c>
      <c r="E17" s="3">
        <v>1183448675</v>
      </c>
      <c r="F17" s="3">
        <v>975994913</v>
      </c>
      <c r="G17" s="3">
        <v>1124717887</v>
      </c>
      <c r="H17" s="3">
        <v>1079133732</v>
      </c>
      <c r="I17" s="3">
        <v>1172298432</v>
      </c>
      <c r="J17" s="3">
        <v>996486787</v>
      </c>
      <c r="K17" s="3">
        <v>1010980643</v>
      </c>
      <c r="L17" s="3">
        <v>1144170236</v>
      </c>
      <c r="M17" s="3">
        <v>1043564657</v>
      </c>
      <c r="N17" s="3">
        <v>2328415879</v>
      </c>
    </row>
    <row r="18" spans="1:14" x14ac:dyDescent="0.25">
      <c r="A18" s="7" t="s">
        <v>20</v>
      </c>
      <c r="B18" s="75">
        <f>SUM(C18:N18)</f>
        <v>1676143269</v>
      </c>
      <c r="C18" s="3">
        <v>83935314</v>
      </c>
      <c r="D18" s="3">
        <v>181669932</v>
      </c>
      <c r="E18" s="3">
        <v>232133802</v>
      </c>
      <c r="F18" s="3">
        <v>174279729</v>
      </c>
      <c r="G18" s="3">
        <v>157287808</v>
      </c>
      <c r="H18" s="3">
        <v>127406069</v>
      </c>
      <c r="I18" s="3">
        <v>159515788</v>
      </c>
      <c r="J18" s="3">
        <v>127009486</v>
      </c>
      <c r="K18" s="3">
        <v>116185491</v>
      </c>
      <c r="L18" s="3">
        <v>120794861</v>
      </c>
      <c r="M18" s="3">
        <v>102192170</v>
      </c>
      <c r="N18" s="3">
        <v>93732819</v>
      </c>
    </row>
    <row r="19" spans="1:14" x14ac:dyDescent="0.25">
      <c r="A19" s="7" t="s">
        <v>21</v>
      </c>
      <c r="B19" s="75">
        <f>SUM(C19:N19)</f>
        <v>191633425.80000001</v>
      </c>
      <c r="C19" s="3">
        <v>19828343</v>
      </c>
      <c r="D19" s="3">
        <v>11662025</v>
      </c>
      <c r="E19" s="3">
        <v>19400052</v>
      </c>
      <c r="F19" s="3">
        <v>35762146</v>
      </c>
      <c r="G19" s="3">
        <v>13256869</v>
      </c>
      <c r="H19" s="3">
        <v>10255475</v>
      </c>
      <c r="I19" s="3">
        <v>17654459</v>
      </c>
      <c r="J19" s="3">
        <v>8575566</v>
      </c>
      <c r="K19" s="3">
        <v>14913734</v>
      </c>
      <c r="L19" s="3">
        <v>7152912</v>
      </c>
      <c r="M19" s="3">
        <v>19429559</v>
      </c>
      <c r="N19" s="3">
        <v>13742285.799999999</v>
      </c>
    </row>
    <row r="20" spans="1:14" ht="33" customHeight="1" x14ac:dyDescent="0.25">
      <c r="A20" s="7" t="s">
        <v>22</v>
      </c>
      <c r="B20" s="76">
        <f>SUM(C20:N20)</f>
        <v>406676372.39999998</v>
      </c>
      <c r="C20" s="74">
        <v>0</v>
      </c>
      <c r="D20" s="74">
        <v>30007817.399999999</v>
      </c>
      <c r="E20" s="74">
        <v>39634492</v>
      </c>
      <c r="F20" s="74">
        <v>31664891</v>
      </c>
      <c r="G20" s="74">
        <v>43497273</v>
      </c>
      <c r="H20" s="74">
        <v>34106155</v>
      </c>
      <c r="I20" s="74">
        <v>35440380</v>
      </c>
      <c r="J20" s="74">
        <v>35376364</v>
      </c>
      <c r="K20" s="74">
        <v>33637383</v>
      </c>
      <c r="L20" s="74">
        <v>31476132</v>
      </c>
      <c r="M20" s="74">
        <v>29789367</v>
      </c>
      <c r="N20" s="74">
        <v>62046118</v>
      </c>
    </row>
    <row r="21" spans="1:14" x14ac:dyDescent="0.25">
      <c r="A21" s="7"/>
    </row>
    <row r="22" spans="1:14" x14ac:dyDescent="0.25">
      <c r="A22" s="73" t="s">
        <v>25</v>
      </c>
      <c r="B22" s="5">
        <f>+B8+B15</f>
        <v>30226165891.420002</v>
      </c>
      <c r="C22" s="5">
        <f t="shared" ref="C22:N22" si="2">+C8+C15</f>
        <v>2833615616</v>
      </c>
      <c r="D22" s="5">
        <f t="shared" si="2"/>
        <v>2538523761.4000001</v>
      </c>
      <c r="E22" s="5">
        <f t="shared" si="2"/>
        <v>3010226957</v>
      </c>
      <c r="F22" s="5">
        <f t="shared" si="2"/>
        <v>2420316112</v>
      </c>
      <c r="G22" s="5">
        <f t="shared" si="2"/>
        <v>2338327500</v>
      </c>
      <c r="H22" s="5">
        <f t="shared" si="2"/>
        <v>2340222988</v>
      </c>
      <c r="I22" s="5">
        <f t="shared" si="2"/>
        <v>2439183525</v>
      </c>
      <c r="J22" s="5">
        <f t="shared" si="2"/>
        <v>2269760710</v>
      </c>
      <c r="K22" s="5">
        <f t="shared" si="2"/>
        <v>2151816117</v>
      </c>
      <c r="L22" s="5">
        <f t="shared" si="2"/>
        <v>2212335692.9099998</v>
      </c>
      <c r="M22" s="5">
        <f t="shared" si="2"/>
        <v>2212464657.6999998</v>
      </c>
      <c r="N22" s="5">
        <f t="shared" si="2"/>
        <v>3459372254.4100003</v>
      </c>
    </row>
    <row r="25" spans="1:14" x14ac:dyDescent="0.25">
      <c r="B25" s="78"/>
    </row>
  </sheetData>
  <mergeCells count="5">
    <mergeCell ref="A4:N4"/>
    <mergeCell ref="A1:N1"/>
    <mergeCell ref="A2:N2"/>
    <mergeCell ref="A3:N3"/>
    <mergeCell ref="A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55"/>
  <sheetViews>
    <sheetView showGridLines="0" topLeftCell="A7" workbookViewId="0">
      <selection activeCell="C7" sqref="C7"/>
    </sheetView>
  </sheetViews>
  <sheetFormatPr defaultColWidth="0" defaultRowHeight="15" x14ac:dyDescent="0.25"/>
  <cols>
    <col min="1" max="1" width="7" customWidth="1"/>
    <col min="2" max="2" width="64.140625" style="6" customWidth="1"/>
    <col min="3" max="3" width="21.7109375" style="7" customWidth="1"/>
    <col min="4" max="240" width="11.42578125" customWidth="1"/>
    <col min="241" max="241" width="7" customWidth="1"/>
    <col min="242" max="242" width="51.5703125" customWidth="1"/>
    <col min="243" max="243" width="19.28515625" bestFit="1" customWidth="1"/>
    <col min="244" max="244" width="19.140625" bestFit="1" customWidth="1"/>
    <col min="245" max="245" width="19.28515625" bestFit="1" customWidth="1"/>
  </cols>
  <sheetData>
    <row r="1" spans="1:3" ht="11.25" customHeight="1" x14ac:dyDescent="0.25"/>
    <row r="2" spans="1:3" ht="45.75" customHeight="1" x14ac:dyDescent="0.35">
      <c r="A2" s="81" t="s">
        <v>263</v>
      </c>
      <c r="B2" s="81"/>
      <c r="C2" s="81"/>
    </row>
    <row r="3" spans="1:3" ht="18.75" x14ac:dyDescent="0.3">
      <c r="A3" s="79" t="s">
        <v>260</v>
      </c>
      <c r="B3" s="79"/>
      <c r="C3" s="79"/>
    </row>
    <row r="4" spans="1:3" ht="15.75" x14ac:dyDescent="0.25">
      <c r="A4" s="82" t="s">
        <v>261</v>
      </c>
      <c r="B4" s="82"/>
      <c r="C4" s="82"/>
    </row>
    <row r="5" spans="1:3" x14ac:dyDescent="0.25">
      <c r="A5" s="80" t="s">
        <v>262</v>
      </c>
      <c r="B5" s="80"/>
      <c r="C5" s="80"/>
    </row>
    <row r="6" spans="1:3" ht="5.25" customHeight="1" x14ac:dyDescent="0.25"/>
    <row r="7" spans="1:3" ht="21" x14ac:dyDescent="0.35">
      <c r="A7" s="8"/>
      <c r="B7" s="9" t="s">
        <v>26</v>
      </c>
      <c r="C7" s="10">
        <f>+C10+C37+C45+C73+C80+C97+C109+C118+C138+C145+C151</f>
        <v>30226165891.420002</v>
      </c>
    </row>
    <row r="8" spans="1:3" ht="15" customHeight="1" x14ac:dyDescent="0.25">
      <c r="A8" s="11"/>
      <c r="B8" s="12"/>
      <c r="C8" s="13"/>
    </row>
    <row r="9" spans="1:3" ht="15.75" thickBot="1" x14ac:dyDescent="0.3">
      <c r="A9" s="14" t="s">
        <v>27</v>
      </c>
      <c r="B9" s="15" t="s">
        <v>28</v>
      </c>
      <c r="C9" s="16"/>
    </row>
    <row r="10" spans="1:3" x14ac:dyDescent="0.25">
      <c r="A10" s="17">
        <v>1</v>
      </c>
      <c r="B10" s="18" t="s">
        <v>29</v>
      </c>
      <c r="C10" s="19">
        <f>+C11+C13+C16+C20+C22+C27+C29+C32</f>
        <v>1488351514.3299999</v>
      </c>
    </row>
    <row r="11" spans="1:3" x14ac:dyDescent="0.25">
      <c r="A11" s="20">
        <v>1.1000000000000001</v>
      </c>
      <c r="B11" s="21" t="s">
        <v>30</v>
      </c>
      <c r="C11" s="22">
        <f>+C12</f>
        <v>32712641</v>
      </c>
    </row>
    <row r="12" spans="1:3" ht="30" x14ac:dyDescent="0.25">
      <c r="A12" s="23" t="s">
        <v>31</v>
      </c>
      <c r="B12" s="24" t="s">
        <v>32</v>
      </c>
      <c r="C12" s="25">
        <v>32712641</v>
      </c>
    </row>
    <row r="13" spans="1:3" x14ac:dyDescent="0.25">
      <c r="A13" s="20">
        <v>1.2</v>
      </c>
      <c r="B13" s="21" t="s">
        <v>33</v>
      </c>
      <c r="C13" s="26">
        <f>+C14+C15</f>
        <v>20666583</v>
      </c>
    </row>
    <row r="14" spans="1:3" x14ac:dyDescent="0.25">
      <c r="A14" s="23" t="s">
        <v>34</v>
      </c>
      <c r="B14" s="24" t="s">
        <v>35</v>
      </c>
      <c r="C14" s="25">
        <v>20166583</v>
      </c>
    </row>
    <row r="15" spans="1:3" x14ac:dyDescent="0.25">
      <c r="A15" s="23" t="s">
        <v>36</v>
      </c>
      <c r="B15" s="24" t="s">
        <v>37</v>
      </c>
      <c r="C15" s="25">
        <v>500000</v>
      </c>
    </row>
    <row r="16" spans="1:3" x14ac:dyDescent="0.25">
      <c r="A16" s="20">
        <v>1.3</v>
      </c>
      <c r="B16" s="21" t="s">
        <v>38</v>
      </c>
      <c r="C16" s="26">
        <f>+C17</f>
        <v>6800409.7000000002</v>
      </c>
    </row>
    <row r="17" spans="1:247" x14ac:dyDescent="0.25">
      <c r="A17" s="28" t="s">
        <v>39</v>
      </c>
      <c r="B17" s="29" t="s">
        <v>40</v>
      </c>
      <c r="C17" s="25">
        <v>6800409.7000000002</v>
      </c>
    </row>
    <row r="18" spans="1:247" x14ac:dyDescent="0.25">
      <c r="A18" s="20">
        <v>1.4</v>
      </c>
      <c r="B18" s="21" t="s">
        <v>41</v>
      </c>
      <c r="C18" s="26">
        <v>0</v>
      </c>
    </row>
    <row r="19" spans="1:247" x14ac:dyDescent="0.25">
      <c r="A19" s="28" t="s">
        <v>42</v>
      </c>
      <c r="B19" s="30" t="s">
        <v>43</v>
      </c>
      <c r="C19" s="31">
        <v>0</v>
      </c>
    </row>
    <row r="20" spans="1:247" x14ac:dyDescent="0.25">
      <c r="A20" s="20">
        <v>1.5</v>
      </c>
      <c r="B20" s="21" t="s">
        <v>44</v>
      </c>
      <c r="C20" s="26">
        <f>+C21</f>
        <v>592865129.63</v>
      </c>
    </row>
    <row r="21" spans="1:247" x14ac:dyDescent="0.25">
      <c r="A21" s="28" t="s">
        <v>45</v>
      </c>
      <c r="B21" s="29" t="s">
        <v>46</v>
      </c>
      <c r="C21" s="25">
        <v>592865129.63</v>
      </c>
    </row>
    <row r="22" spans="1:247" x14ac:dyDescent="0.25">
      <c r="A22" s="20">
        <v>1.6</v>
      </c>
      <c r="B22" s="21" t="s">
        <v>47</v>
      </c>
      <c r="C22" s="26">
        <f>+C23+C24+C25+C26</f>
        <v>500000000</v>
      </c>
    </row>
    <row r="23" spans="1:247" x14ac:dyDescent="0.25">
      <c r="A23" s="33" t="s">
        <v>48</v>
      </c>
      <c r="B23" s="34" t="s">
        <v>49</v>
      </c>
      <c r="C23" s="35">
        <v>50000000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</row>
    <row r="24" spans="1:247" x14ac:dyDescent="0.25">
      <c r="A24" s="33" t="s">
        <v>50</v>
      </c>
      <c r="B24" s="34" t="s">
        <v>51</v>
      </c>
      <c r="C24" s="35">
        <v>130000000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</row>
    <row r="25" spans="1:247" x14ac:dyDescent="0.25">
      <c r="A25" s="33" t="s">
        <v>52</v>
      </c>
      <c r="B25" s="34" t="s">
        <v>53</v>
      </c>
      <c r="C25" s="35">
        <v>120000000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</row>
    <row r="26" spans="1:247" x14ac:dyDescent="0.25">
      <c r="A26" s="33" t="s">
        <v>54</v>
      </c>
      <c r="B26" s="34" t="s">
        <v>55</v>
      </c>
      <c r="C26" s="35">
        <v>200000000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</row>
    <row r="27" spans="1:247" x14ac:dyDescent="0.25">
      <c r="A27" s="20">
        <v>1.7</v>
      </c>
      <c r="B27" s="21" t="s">
        <v>56</v>
      </c>
      <c r="C27" s="26">
        <f>+C28</f>
        <v>2346176</v>
      </c>
    </row>
    <row r="28" spans="1:247" x14ac:dyDescent="0.25">
      <c r="A28" s="37" t="s">
        <v>57</v>
      </c>
      <c r="B28" s="34" t="s">
        <v>58</v>
      </c>
      <c r="C28" s="38">
        <v>2346176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</row>
    <row r="29" spans="1:247" x14ac:dyDescent="0.25">
      <c r="A29" s="20">
        <v>1.8</v>
      </c>
      <c r="B29" s="21" t="s">
        <v>59</v>
      </c>
      <c r="C29" s="26">
        <f>+C30+C31</f>
        <v>332960575</v>
      </c>
    </row>
    <row r="30" spans="1:247" x14ac:dyDescent="0.25">
      <c r="A30" s="33" t="s">
        <v>60</v>
      </c>
      <c r="B30" s="40" t="s">
        <v>61</v>
      </c>
      <c r="C30" s="35">
        <v>147173596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</row>
    <row r="31" spans="1:247" x14ac:dyDescent="0.25">
      <c r="A31" s="33" t="s">
        <v>62</v>
      </c>
      <c r="B31" s="40" t="s">
        <v>63</v>
      </c>
      <c r="C31" s="35">
        <v>185786979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</row>
    <row r="32" spans="1:247" ht="22.5" x14ac:dyDescent="0.25">
      <c r="A32" s="20">
        <v>1.9</v>
      </c>
      <c r="B32" s="42" t="s">
        <v>64</v>
      </c>
      <c r="C32" s="26">
        <v>0</v>
      </c>
    </row>
    <row r="33" spans="1:3" ht="24" x14ac:dyDescent="0.25">
      <c r="A33" s="28" t="s">
        <v>65</v>
      </c>
      <c r="B33" s="34" t="s">
        <v>66</v>
      </c>
      <c r="C33" s="31">
        <v>0</v>
      </c>
    </row>
    <row r="34" spans="1:3" x14ac:dyDescent="0.25">
      <c r="A34" s="43">
        <v>2</v>
      </c>
      <c r="B34" s="44" t="s">
        <v>67</v>
      </c>
      <c r="C34" s="45">
        <v>0</v>
      </c>
    </row>
    <row r="35" spans="1:3" x14ac:dyDescent="0.25">
      <c r="A35" s="20">
        <v>2.1</v>
      </c>
      <c r="B35" s="47" t="s">
        <v>68</v>
      </c>
      <c r="C35" s="26">
        <v>0</v>
      </c>
    </row>
    <row r="36" spans="1:3" x14ac:dyDescent="0.25">
      <c r="A36" s="28" t="s">
        <v>69</v>
      </c>
      <c r="B36" s="34" t="s">
        <v>68</v>
      </c>
      <c r="C36" s="25">
        <v>0</v>
      </c>
    </row>
    <row r="37" spans="1:3" x14ac:dyDescent="0.25">
      <c r="A37" s="43">
        <v>3</v>
      </c>
      <c r="B37" s="48" t="s">
        <v>70</v>
      </c>
      <c r="C37" s="45">
        <f>+C39</f>
        <v>27013009</v>
      </c>
    </row>
    <row r="38" spans="1:3" x14ac:dyDescent="0.25">
      <c r="A38" s="20">
        <v>3.1</v>
      </c>
      <c r="B38" s="21" t="s">
        <v>71</v>
      </c>
      <c r="C38" s="26"/>
    </row>
    <row r="39" spans="1:3" x14ac:dyDescent="0.25">
      <c r="A39" s="28" t="s">
        <v>72</v>
      </c>
      <c r="B39" s="40" t="s">
        <v>258</v>
      </c>
      <c r="C39" s="49">
        <v>27013009</v>
      </c>
    </row>
    <row r="40" spans="1:3" x14ac:dyDescent="0.25">
      <c r="A40" s="28" t="s">
        <v>73</v>
      </c>
      <c r="B40" s="40" t="s">
        <v>74</v>
      </c>
      <c r="C40" s="49"/>
    </row>
    <row r="41" spans="1:3" x14ac:dyDescent="0.25">
      <c r="A41" s="28" t="s">
        <v>75</v>
      </c>
      <c r="B41" s="40" t="s">
        <v>76</v>
      </c>
      <c r="C41" s="49"/>
    </row>
    <row r="42" spans="1:3" x14ac:dyDescent="0.25">
      <c r="A42" s="28" t="s">
        <v>77</v>
      </c>
      <c r="B42" s="40" t="s">
        <v>78</v>
      </c>
      <c r="C42" s="49"/>
    </row>
    <row r="43" spans="1:3" ht="22.5" x14ac:dyDescent="0.25">
      <c r="A43" s="20">
        <v>3.2</v>
      </c>
      <c r="B43" s="42" t="s">
        <v>79</v>
      </c>
      <c r="C43" s="26">
        <v>0</v>
      </c>
    </row>
    <row r="44" spans="1:3" ht="24" x14ac:dyDescent="0.25">
      <c r="A44" s="50" t="s">
        <v>80</v>
      </c>
      <c r="B44" s="34" t="s">
        <v>81</v>
      </c>
      <c r="C44" s="51">
        <v>0</v>
      </c>
    </row>
    <row r="45" spans="1:3" x14ac:dyDescent="0.25">
      <c r="A45" s="43">
        <v>4</v>
      </c>
      <c r="B45" s="48" t="s">
        <v>82</v>
      </c>
      <c r="C45" s="45">
        <f>+C46+C48+C50+C67+C69+C71</f>
        <v>582157094.20000005</v>
      </c>
    </row>
    <row r="46" spans="1:3" ht="30" x14ac:dyDescent="0.25">
      <c r="A46" s="20">
        <v>4.0999999999999996</v>
      </c>
      <c r="B46" s="21" t="s">
        <v>83</v>
      </c>
      <c r="C46" s="26">
        <v>0</v>
      </c>
    </row>
    <row r="47" spans="1:3" ht="25.5" x14ac:dyDescent="0.25">
      <c r="A47" s="28" t="s">
        <v>84</v>
      </c>
      <c r="B47" s="40" t="s">
        <v>85</v>
      </c>
      <c r="C47" s="31"/>
    </row>
    <row r="48" spans="1:3" x14ac:dyDescent="0.25">
      <c r="A48" s="20">
        <v>4.2</v>
      </c>
      <c r="B48" s="21" t="s">
        <v>86</v>
      </c>
      <c r="C48" s="26">
        <v>0</v>
      </c>
    </row>
    <row r="49" spans="1:3" x14ac:dyDescent="0.25">
      <c r="A49" s="28" t="s">
        <v>87</v>
      </c>
      <c r="B49" s="40" t="s">
        <v>88</v>
      </c>
      <c r="C49" s="31"/>
    </row>
    <row r="50" spans="1:3" x14ac:dyDescent="0.25">
      <c r="A50" s="20">
        <v>4.3</v>
      </c>
      <c r="B50" s="21" t="s">
        <v>89</v>
      </c>
      <c r="C50" s="26">
        <f>+C51+C52+C53+C59+C60+C61+C62+C63+C64+C65+C66</f>
        <v>578557497.20000005</v>
      </c>
    </row>
    <row r="51" spans="1:3" x14ac:dyDescent="0.25">
      <c r="A51" s="23" t="s">
        <v>90</v>
      </c>
      <c r="B51" s="34" t="s">
        <v>91</v>
      </c>
      <c r="C51" s="25">
        <v>779023</v>
      </c>
    </row>
    <row r="52" spans="1:3" x14ac:dyDescent="0.25">
      <c r="A52" s="23" t="s">
        <v>92</v>
      </c>
      <c r="B52" s="34" t="s">
        <v>93</v>
      </c>
      <c r="C52" s="25">
        <v>13523095.6</v>
      </c>
    </row>
    <row r="53" spans="1:3" x14ac:dyDescent="0.25">
      <c r="A53" s="23" t="s">
        <v>94</v>
      </c>
      <c r="B53" s="52" t="s">
        <v>95</v>
      </c>
      <c r="C53" s="25">
        <v>507684394.60000002</v>
      </c>
    </row>
    <row r="54" spans="1:3" x14ac:dyDescent="0.25">
      <c r="A54" s="23"/>
      <c r="B54" s="53" t="s">
        <v>96</v>
      </c>
      <c r="C54" s="49">
        <v>40362369</v>
      </c>
    </row>
    <row r="55" spans="1:3" x14ac:dyDescent="0.25">
      <c r="A55" s="23"/>
      <c r="B55" s="53" t="s">
        <v>97</v>
      </c>
      <c r="C55" s="51">
        <v>370278156</v>
      </c>
    </row>
    <row r="56" spans="1:3" x14ac:dyDescent="0.25">
      <c r="A56" s="23"/>
      <c r="B56" s="53" t="s">
        <v>98</v>
      </c>
      <c r="C56" s="49">
        <v>28360016</v>
      </c>
    </row>
    <row r="57" spans="1:3" x14ac:dyDescent="0.25">
      <c r="A57" s="23"/>
      <c r="B57" s="53" t="s">
        <v>99</v>
      </c>
      <c r="C57" s="49">
        <v>68601437</v>
      </c>
    </row>
    <row r="58" spans="1:3" x14ac:dyDescent="0.25">
      <c r="A58" s="23"/>
      <c r="B58" s="53" t="s">
        <v>100</v>
      </c>
      <c r="C58" s="49">
        <v>82416.600000000006</v>
      </c>
    </row>
    <row r="59" spans="1:3" x14ac:dyDescent="0.25">
      <c r="A59" s="23" t="s">
        <v>101</v>
      </c>
      <c r="B59" s="34" t="s">
        <v>102</v>
      </c>
      <c r="C59" s="25">
        <v>944694</v>
      </c>
    </row>
    <row r="60" spans="1:3" x14ac:dyDescent="0.25">
      <c r="A60" s="23" t="s">
        <v>103</v>
      </c>
      <c r="B60" s="34" t="s">
        <v>104</v>
      </c>
      <c r="C60" s="25">
        <v>5195171</v>
      </c>
    </row>
    <row r="61" spans="1:3" x14ac:dyDescent="0.25">
      <c r="A61" s="23" t="s">
        <v>105</v>
      </c>
      <c r="B61" s="34" t="s">
        <v>106</v>
      </c>
      <c r="C61" s="25">
        <v>1305699</v>
      </c>
    </row>
    <row r="62" spans="1:3" x14ac:dyDescent="0.25">
      <c r="A62" s="23" t="s">
        <v>107</v>
      </c>
      <c r="B62" s="34" t="s">
        <v>108</v>
      </c>
      <c r="C62" s="25">
        <v>832508.00000000012</v>
      </c>
    </row>
    <row r="63" spans="1:3" x14ac:dyDescent="0.25">
      <c r="A63" s="23" t="s">
        <v>109</v>
      </c>
      <c r="B63" s="34" t="s">
        <v>110</v>
      </c>
      <c r="C63" s="25">
        <v>859223</v>
      </c>
    </row>
    <row r="64" spans="1:3" x14ac:dyDescent="0.25">
      <c r="A64" s="23" t="s">
        <v>111</v>
      </c>
      <c r="B64" s="34" t="s">
        <v>112</v>
      </c>
      <c r="C64" s="25">
        <v>23800807</v>
      </c>
    </row>
    <row r="65" spans="1:3" x14ac:dyDescent="0.25">
      <c r="A65" s="23" t="s">
        <v>113</v>
      </c>
      <c r="B65" s="34" t="s">
        <v>114</v>
      </c>
      <c r="C65" s="25">
        <v>441088</v>
      </c>
    </row>
    <row r="66" spans="1:3" x14ac:dyDescent="0.25">
      <c r="A66" s="23" t="s">
        <v>115</v>
      </c>
      <c r="B66" s="34" t="s">
        <v>116</v>
      </c>
      <c r="C66" s="25">
        <v>23191794</v>
      </c>
    </row>
    <row r="67" spans="1:3" x14ac:dyDescent="0.25">
      <c r="A67" s="20">
        <v>4.4000000000000004</v>
      </c>
      <c r="B67" s="21" t="s">
        <v>117</v>
      </c>
      <c r="C67" s="26">
        <f>+C68</f>
        <v>2293533</v>
      </c>
    </row>
    <row r="68" spans="1:3" x14ac:dyDescent="0.25">
      <c r="A68" s="28" t="s">
        <v>118</v>
      </c>
      <c r="B68" s="40" t="s">
        <v>119</v>
      </c>
      <c r="C68" s="31">
        <v>2293533</v>
      </c>
    </row>
    <row r="69" spans="1:3" x14ac:dyDescent="0.25">
      <c r="A69" s="20">
        <v>4.5</v>
      </c>
      <c r="B69" s="21" t="s">
        <v>120</v>
      </c>
      <c r="C69" s="26">
        <f>+C70</f>
        <v>1306064</v>
      </c>
    </row>
    <row r="70" spans="1:3" x14ac:dyDescent="0.25">
      <c r="A70" s="28" t="s">
        <v>121</v>
      </c>
      <c r="B70" s="40" t="s">
        <v>122</v>
      </c>
      <c r="C70" s="32">
        <v>1306064</v>
      </c>
    </row>
    <row r="71" spans="1:3" ht="22.5" x14ac:dyDescent="0.25">
      <c r="A71" s="20">
        <v>4.5999999999999996</v>
      </c>
      <c r="B71" s="42" t="s">
        <v>123</v>
      </c>
      <c r="C71" s="54">
        <v>0</v>
      </c>
    </row>
    <row r="72" spans="1:3" ht="25.5" x14ac:dyDescent="0.25">
      <c r="A72" s="28" t="s">
        <v>124</v>
      </c>
      <c r="B72" s="40" t="s">
        <v>125</v>
      </c>
      <c r="C72" s="55"/>
    </row>
    <row r="73" spans="1:3" x14ac:dyDescent="0.25">
      <c r="A73" s="43">
        <v>5</v>
      </c>
      <c r="B73" s="48" t="s">
        <v>126</v>
      </c>
      <c r="C73" s="46">
        <f>+C74</f>
        <v>96950038.109999985</v>
      </c>
    </row>
    <row r="74" spans="1:3" x14ac:dyDescent="0.25">
      <c r="A74" s="20">
        <v>5.0999999999999996</v>
      </c>
      <c r="B74" s="21" t="s">
        <v>126</v>
      </c>
      <c r="C74" s="56">
        <f>+C75+C76+C77+C78+C79</f>
        <v>96950038.109999985</v>
      </c>
    </row>
    <row r="75" spans="1:3" x14ac:dyDescent="0.25">
      <c r="A75" s="28" t="s">
        <v>127</v>
      </c>
      <c r="B75" s="40" t="s">
        <v>128</v>
      </c>
      <c r="C75" s="51">
        <v>2908501.0000000005</v>
      </c>
    </row>
    <row r="76" spans="1:3" x14ac:dyDescent="0.25">
      <c r="A76" s="28" t="s">
        <v>129</v>
      </c>
      <c r="B76" s="40" t="s">
        <v>130</v>
      </c>
      <c r="C76" s="49">
        <v>22783258.91</v>
      </c>
    </row>
    <row r="77" spans="1:3" x14ac:dyDescent="0.25">
      <c r="A77" s="28" t="s">
        <v>131</v>
      </c>
      <c r="B77" s="40" t="s">
        <v>132</v>
      </c>
      <c r="C77" s="49">
        <v>484750</v>
      </c>
    </row>
    <row r="78" spans="1:3" x14ac:dyDescent="0.25">
      <c r="A78" s="28" t="s">
        <v>133</v>
      </c>
      <c r="B78" s="40" t="s">
        <v>134</v>
      </c>
      <c r="C78" s="49">
        <v>0</v>
      </c>
    </row>
    <row r="79" spans="1:3" x14ac:dyDescent="0.25">
      <c r="A79" s="28" t="s">
        <v>135</v>
      </c>
      <c r="B79" s="40" t="s">
        <v>136</v>
      </c>
      <c r="C79" s="49">
        <v>70773528.199999988</v>
      </c>
    </row>
    <row r="80" spans="1:3" x14ac:dyDescent="0.25">
      <c r="A80" s="43">
        <v>6</v>
      </c>
      <c r="B80" s="48" t="s">
        <v>137</v>
      </c>
      <c r="C80" s="45">
        <f>+C81+C85+C90+C92</f>
        <v>232889230.57999998</v>
      </c>
    </row>
    <row r="81" spans="1:3" x14ac:dyDescent="0.25">
      <c r="A81" s="20">
        <v>6.1</v>
      </c>
      <c r="B81" s="21" t="s">
        <v>138</v>
      </c>
      <c r="C81" s="26">
        <f>+C82+C83+C84</f>
        <v>127794160</v>
      </c>
    </row>
    <row r="82" spans="1:3" x14ac:dyDescent="0.25">
      <c r="A82" s="28" t="s">
        <v>139</v>
      </c>
      <c r="B82" s="24" t="s">
        <v>140</v>
      </c>
      <c r="C82" s="25">
        <v>20155145</v>
      </c>
    </row>
    <row r="83" spans="1:3" x14ac:dyDescent="0.25">
      <c r="A83" s="28" t="s">
        <v>141</v>
      </c>
      <c r="B83" s="24" t="s">
        <v>142</v>
      </c>
      <c r="C83" s="25">
        <v>49650591</v>
      </c>
    </row>
    <row r="84" spans="1:3" x14ac:dyDescent="0.25">
      <c r="A84" s="28" t="s">
        <v>143</v>
      </c>
      <c r="B84" s="24" t="s">
        <v>144</v>
      </c>
      <c r="C84" s="25">
        <v>57988424</v>
      </c>
    </row>
    <row r="85" spans="1:3" x14ac:dyDescent="0.25">
      <c r="A85" s="20">
        <v>6.2</v>
      </c>
      <c r="B85" s="21" t="s">
        <v>145</v>
      </c>
      <c r="C85" s="26">
        <f>+C86+C87+C88+C89</f>
        <v>9057943</v>
      </c>
    </row>
    <row r="86" spans="1:3" x14ac:dyDescent="0.25">
      <c r="A86" s="28" t="s">
        <v>146</v>
      </c>
      <c r="B86" s="24" t="s">
        <v>147</v>
      </c>
      <c r="C86" s="51">
        <v>0</v>
      </c>
    </row>
    <row r="87" spans="1:3" x14ac:dyDescent="0.25">
      <c r="A87" s="28" t="s">
        <v>148</v>
      </c>
      <c r="B87" s="24" t="s">
        <v>149</v>
      </c>
      <c r="C87" s="51">
        <v>0</v>
      </c>
    </row>
    <row r="88" spans="1:3" x14ac:dyDescent="0.25">
      <c r="A88" s="28" t="s">
        <v>150</v>
      </c>
      <c r="B88" s="24" t="s">
        <v>151</v>
      </c>
      <c r="C88" s="51">
        <v>7699252</v>
      </c>
    </row>
    <row r="89" spans="1:3" x14ac:dyDescent="0.25">
      <c r="A89" s="28" t="s">
        <v>152</v>
      </c>
      <c r="B89" s="24" t="s">
        <v>153</v>
      </c>
      <c r="C89" s="51">
        <v>1358691</v>
      </c>
    </row>
    <row r="90" spans="1:3" x14ac:dyDescent="0.25">
      <c r="A90" s="20">
        <v>6.3</v>
      </c>
      <c r="B90" s="21" t="s">
        <v>154</v>
      </c>
      <c r="C90" s="26">
        <f>+C91</f>
        <v>96037127.579999998</v>
      </c>
    </row>
    <row r="91" spans="1:3" x14ac:dyDescent="0.25">
      <c r="A91" s="28" t="s">
        <v>155</v>
      </c>
      <c r="B91" s="30" t="s">
        <v>156</v>
      </c>
      <c r="C91" s="51">
        <v>96037127.579999998</v>
      </c>
    </row>
    <row r="92" spans="1:3" ht="22.5" x14ac:dyDescent="0.25">
      <c r="A92" s="20">
        <v>6.4</v>
      </c>
      <c r="B92" s="42" t="s">
        <v>157</v>
      </c>
      <c r="C92" s="26">
        <v>0</v>
      </c>
    </row>
    <row r="93" spans="1:3" ht="25.5" x14ac:dyDescent="0.25">
      <c r="A93" s="28" t="s">
        <v>158</v>
      </c>
      <c r="B93" s="40" t="s">
        <v>159</v>
      </c>
      <c r="C93" s="57">
        <v>0</v>
      </c>
    </row>
    <row r="94" spans="1:3" x14ac:dyDescent="0.25">
      <c r="A94" s="43">
        <v>7</v>
      </c>
      <c r="B94" s="44" t="s">
        <v>160</v>
      </c>
      <c r="C94" s="45">
        <v>0</v>
      </c>
    </row>
    <row r="95" spans="1:3" x14ac:dyDescent="0.25">
      <c r="A95" s="58">
        <v>7.1</v>
      </c>
      <c r="B95" s="40" t="s">
        <v>161</v>
      </c>
      <c r="C95" s="51">
        <v>0</v>
      </c>
    </row>
    <row r="96" spans="1:3" ht="22.5" x14ac:dyDescent="0.25">
      <c r="A96" s="43">
        <v>8</v>
      </c>
      <c r="B96" s="59" t="s">
        <v>162</v>
      </c>
      <c r="C96" s="45">
        <f>+C97+C109+C118+C138+C145+C151</f>
        <v>27798805005.200001</v>
      </c>
    </row>
    <row r="97" spans="1:3" x14ac:dyDescent="0.25">
      <c r="A97" s="20">
        <v>8.1</v>
      </c>
      <c r="B97" s="21" t="s">
        <v>163</v>
      </c>
      <c r="C97" s="27">
        <f>+C98+C99+C100+C101+C102+C103+C104+C105+C106+C107</f>
        <v>11049087972</v>
      </c>
    </row>
    <row r="98" spans="1:3" x14ac:dyDescent="0.25">
      <c r="A98" s="28" t="s">
        <v>164</v>
      </c>
      <c r="B98" s="40" t="s">
        <v>165</v>
      </c>
      <c r="C98" s="25">
        <v>7562021331</v>
      </c>
    </row>
    <row r="99" spans="1:3" x14ac:dyDescent="0.25">
      <c r="A99" s="28" t="s">
        <v>166</v>
      </c>
      <c r="B99" s="40" t="s">
        <v>167</v>
      </c>
      <c r="C99" s="25">
        <v>885210232</v>
      </c>
    </row>
    <row r="100" spans="1:3" x14ac:dyDescent="0.25">
      <c r="A100" s="28" t="s">
        <v>168</v>
      </c>
      <c r="B100" s="40" t="s">
        <v>169</v>
      </c>
      <c r="C100" s="25">
        <v>359123968</v>
      </c>
    </row>
    <row r="101" spans="1:3" x14ac:dyDescent="0.25">
      <c r="A101" s="28" t="s">
        <v>170</v>
      </c>
      <c r="B101" s="40" t="s">
        <v>171</v>
      </c>
      <c r="C101" s="25">
        <v>410114539</v>
      </c>
    </row>
    <row r="102" spans="1:3" x14ac:dyDescent="0.25">
      <c r="A102" s="28" t="s">
        <v>172</v>
      </c>
      <c r="B102" s="40" t="s">
        <v>173</v>
      </c>
      <c r="C102" s="25">
        <v>156842666</v>
      </c>
    </row>
    <row r="103" spans="1:3" x14ac:dyDescent="0.25">
      <c r="A103" s="28" t="s">
        <v>174</v>
      </c>
      <c r="B103" s="40" t="s">
        <v>175</v>
      </c>
      <c r="C103" s="25">
        <v>318191253</v>
      </c>
    </row>
    <row r="104" spans="1:3" x14ac:dyDescent="0.25">
      <c r="A104" s="28" t="s">
        <v>176</v>
      </c>
      <c r="B104" s="40" t="s">
        <v>177</v>
      </c>
      <c r="C104" s="25">
        <v>1296732627</v>
      </c>
    </row>
    <row r="105" spans="1:3" x14ac:dyDescent="0.25">
      <c r="A105" s="28" t="s">
        <v>178</v>
      </c>
      <c r="B105" s="40" t="s">
        <v>179</v>
      </c>
      <c r="C105" s="25">
        <v>12288283</v>
      </c>
    </row>
    <row r="106" spans="1:3" x14ac:dyDescent="0.25">
      <c r="A106" s="28" t="s">
        <v>180</v>
      </c>
      <c r="B106" s="40" t="s">
        <v>181</v>
      </c>
      <c r="C106" s="25">
        <v>27754704</v>
      </c>
    </row>
    <row r="107" spans="1:3" x14ac:dyDescent="0.25">
      <c r="A107" s="28" t="s">
        <v>182</v>
      </c>
      <c r="B107" s="40" t="s">
        <v>183</v>
      </c>
      <c r="C107" s="25">
        <v>20808369</v>
      </c>
    </row>
    <row r="108" spans="1:3" x14ac:dyDescent="0.25">
      <c r="A108" s="28" t="s">
        <v>184</v>
      </c>
      <c r="B108" s="40" t="s">
        <v>185</v>
      </c>
      <c r="C108" s="25">
        <v>0</v>
      </c>
    </row>
    <row r="109" spans="1:3" x14ac:dyDescent="0.25">
      <c r="A109" s="20">
        <v>8.1999999999999993</v>
      </c>
      <c r="B109" s="21" t="s">
        <v>186</v>
      </c>
      <c r="C109" s="27">
        <f>+C110+C111+C112+C113+C114+C115+C116+C117</f>
        <v>14475263966</v>
      </c>
    </row>
    <row r="110" spans="1:3" x14ac:dyDescent="0.25">
      <c r="A110" s="28" t="s">
        <v>187</v>
      </c>
      <c r="B110" s="40" t="s">
        <v>188</v>
      </c>
      <c r="C110" s="25">
        <v>8361331278</v>
      </c>
    </row>
    <row r="111" spans="1:3" x14ac:dyDescent="0.25">
      <c r="A111" s="28" t="s">
        <v>189</v>
      </c>
      <c r="B111" s="40" t="s">
        <v>190</v>
      </c>
      <c r="C111" s="25">
        <v>2595014823</v>
      </c>
    </row>
    <row r="112" spans="1:3" x14ac:dyDescent="0.25">
      <c r="A112" s="28" t="s">
        <v>191</v>
      </c>
      <c r="B112" s="40" t="s">
        <v>192</v>
      </c>
      <c r="C112" s="25">
        <v>1082972832</v>
      </c>
    </row>
    <row r="113" spans="1:3" ht="25.5" x14ac:dyDescent="0.25">
      <c r="A113" s="28" t="s">
        <v>193</v>
      </c>
      <c r="B113" s="40" t="s">
        <v>194</v>
      </c>
      <c r="C113" s="25">
        <v>1087729335</v>
      </c>
    </row>
    <row r="114" spans="1:3" x14ac:dyDescent="0.25">
      <c r="A114" s="28" t="s">
        <v>195</v>
      </c>
      <c r="B114" s="40" t="s">
        <v>196</v>
      </c>
      <c r="C114" s="25">
        <v>372293222</v>
      </c>
    </row>
    <row r="115" spans="1:3" x14ac:dyDescent="0.25">
      <c r="A115" s="28" t="s">
        <v>197</v>
      </c>
      <c r="B115" s="40" t="s">
        <v>198</v>
      </c>
      <c r="C115" s="25">
        <v>117260303</v>
      </c>
    </row>
    <row r="116" spans="1:3" x14ac:dyDescent="0.25">
      <c r="A116" s="28" t="s">
        <v>199</v>
      </c>
      <c r="B116" s="40" t="s">
        <v>200</v>
      </c>
      <c r="C116" s="25">
        <v>178000000</v>
      </c>
    </row>
    <row r="117" spans="1:3" ht="25.5" x14ac:dyDescent="0.25">
      <c r="A117" s="28" t="s">
        <v>201</v>
      </c>
      <c r="B117" s="40" t="s">
        <v>202</v>
      </c>
      <c r="C117" s="25">
        <v>680662173</v>
      </c>
    </row>
    <row r="118" spans="1:3" x14ac:dyDescent="0.25">
      <c r="A118" s="20">
        <v>8.3000000000000007</v>
      </c>
      <c r="B118" s="21" t="s">
        <v>203</v>
      </c>
      <c r="C118" s="26">
        <f>SUM(C119:C137)</f>
        <v>1676143269</v>
      </c>
    </row>
    <row r="119" spans="1:3" x14ac:dyDescent="0.25">
      <c r="A119" s="50"/>
      <c r="B119" s="60"/>
      <c r="C119" s="31"/>
    </row>
    <row r="120" spans="1:3" x14ac:dyDescent="0.25">
      <c r="A120" s="28" t="s">
        <v>204</v>
      </c>
      <c r="B120" s="30" t="s">
        <v>205</v>
      </c>
      <c r="C120" s="31"/>
    </row>
    <row r="121" spans="1:3" x14ac:dyDescent="0.25">
      <c r="A121" s="28" t="s">
        <v>206</v>
      </c>
      <c r="B121" s="30" t="s">
        <v>207</v>
      </c>
      <c r="C121" s="31"/>
    </row>
    <row r="122" spans="1:3" x14ac:dyDescent="0.25">
      <c r="A122" s="28" t="s">
        <v>208</v>
      </c>
      <c r="B122" s="30" t="s">
        <v>209</v>
      </c>
      <c r="C122" s="31"/>
    </row>
    <row r="123" spans="1:3" x14ac:dyDescent="0.25">
      <c r="A123" s="28" t="s">
        <v>210</v>
      </c>
      <c r="B123" s="30" t="s">
        <v>211</v>
      </c>
      <c r="C123" s="31"/>
    </row>
    <row r="124" spans="1:3" x14ac:dyDescent="0.25">
      <c r="A124" s="28" t="s">
        <v>212</v>
      </c>
      <c r="B124" s="30" t="s">
        <v>213</v>
      </c>
      <c r="C124" s="70">
        <v>43838796</v>
      </c>
    </row>
    <row r="125" spans="1:3" x14ac:dyDescent="0.25">
      <c r="A125" s="28" t="s">
        <v>214</v>
      </c>
      <c r="B125" s="30" t="s">
        <v>215</v>
      </c>
      <c r="C125" s="70">
        <v>1632304473</v>
      </c>
    </row>
    <row r="126" spans="1:3" x14ac:dyDescent="0.25">
      <c r="A126" s="28" t="s">
        <v>216</v>
      </c>
      <c r="B126" s="30" t="s">
        <v>217</v>
      </c>
      <c r="C126" s="31"/>
    </row>
    <row r="127" spans="1:3" x14ac:dyDescent="0.25">
      <c r="A127" s="28" t="s">
        <v>218</v>
      </c>
      <c r="B127" s="30" t="s">
        <v>219</v>
      </c>
      <c r="C127" s="31"/>
    </row>
    <row r="128" spans="1:3" x14ac:dyDescent="0.25">
      <c r="A128" s="28" t="s">
        <v>220</v>
      </c>
      <c r="B128" s="30" t="s">
        <v>221</v>
      </c>
      <c r="C128" s="31"/>
    </row>
    <row r="129" spans="1:3" x14ac:dyDescent="0.25">
      <c r="A129" s="28" t="s">
        <v>222</v>
      </c>
      <c r="B129" s="30" t="s">
        <v>223</v>
      </c>
      <c r="C129" s="31"/>
    </row>
    <row r="130" spans="1:3" x14ac:dyDescent="0.25">
      <c r="A130" s="28" t="s">
        <v>224</v>
      </c>
      <c r="B130" s="30" t="s">
        <v>225</v>
      </c>
      <c r="C130" s="31"/>
    </row>
    <row r="131" spans="1:3" x14ac:dyDescent="0.25">
      <c r="A131" s="28" t="s">
        <v>226</v>
      </c>
      <c r="B131" s="30" t="s">
        <v>227</v>
      </c>
      <c r="C131" s="31"/>
    </row>
    <row r="132" spans="1:3" x14ac:dyDescent="0.25">
      <c r="A132" s="28" t="s">
        <v>228</v>
      </c>
      <c r="B132" s="30" t="s">
        <v>229</v>
      </c>
      <c r="C132" s="31"/>
    </row>
    <row r="133" spans="1:3" x14ac:dyDescent="0.25">
      <c r="A133" s="28" t="s">
        <v>230</v>
      </c>
      <c r="B133" s="30" t="s">
        <v>231</v>
      </c>
      <c r="C133" s="31"/>
    </row>
    <row r="134" spans="1:3" x14ac:dyDescent="0.25">
      <c r="A134" s="28"/>
      <c r="B134" s="30" t="s">
        <v>232</v>
      </c>
      <c r="C134" s="31"/>
    </row>
    <row r="135" spans="1:3" x14ac:dyDescent="0.25">
      <c r="A135" s="28"/>
      <c r="B135" s="30" t="s">
        <v>233</v>
      </c>
      <c r="C135" s="31"/>
    </row>
    <row r="136" spans="1:3" x14ac:dyDescent="0.25">
      <c r="A136" s="28"/>
      <c r="B136" s="30" t="s">
        <v>234</v>
      </c>
      <c r="C136" s="31"/>
    </row>
    <row r="137" spans="1:3" x14ac:dyDescent="0.25">
      <c r="A137" s="28"/>
      <c r="B137" s="30" t="s">
        <v>235</v>
      </c>
      <c r="C137" s="31"/>
    </row>
    <row r="138" spans="1:3" x14ac:dyDescent="0.25">
      <c r="A138" s="20">
        <v>8.4</v>
      </c>
      <c r="B138" s="21" t="s">
        <v>236</v>
      </c>
      <c r="C138" s="26">
        <f>+C139+C140+C141+C142+C143+C144</f>
        <v>191633425.79999998</v>
      </c>
    </row>
    <row r="139" spans="1:3" x14ac:dyDescent="0.25">
      <c r="A139" s="28" t="s">
        <v>237</v>
      </c>
      <c r="B139" s="40" t="s">
        <v>238</v>
      </c>
      <c r="C139" s="25">
        <v>1788284</v>
      </c>
    </row>
    <row r="140" spans="1:3" x14ac:dyDescent="0.25">
      <c r="A140" s="28" t="s">
        <v>239</v>
      </c>
      <c r="B140" s="40" t="s">
        <v>240</v>
      </c>
      <c r="C140" s="25">
        <v>88699664</v>
      </c>
    </row>
    <row r="141" spans="1:3" x14ac:dyDescent="0.25">
      <c r="A141" s="28" t="s">
        <v>241</v>
      </c>
      <c r="B141" s="40" t="s">
        <v>242</v>
      </c>
      <c r="C141" s="71">
        <v>66554623.600000001</v>
      </c>
    </row>
    <row r="142" spans="1:3" x14ac:dyDescent="0.25">
      <c r="A142" s="28" t="s">
        <v>243</v>
      </c>
      <c r="B142" s="40" t="s">
        <v>244</v>
      </c>
      <c r="C142" s="25">
        <v>23196693.600000001</v>
      </c>
    </row>
    <row r="143" spans="1:3" x14ac:dyDescent="0.25">
      <c r="A143" s="28" t="s">
        <v>245</v>
      </c>
      <c r="B143" s="40" t="s">
        <v>246</v>
      </c>
      <c r="C143" s="25">
        <v>640500</v>
      </c>
    </row>
    <row r="144" spans="1:3" x14ac:dyDescent="0.25">
      <c r="A144" s="28" t="s">
        <v>247</v>
      </c>
      <c r="B144" s="40" t="s">
        <v>248</v>
      </c>
      <c r="C144" s="25">
        <v>10753660.6</v>
      </c>
    </row>
    <row r="145" spans="1:3" x14ac:dyDescent="0.25">
      <c r="A145" s="20">
        <v>8.5</v>
      </c>
      <c r="B145" s="21" t="s">
        <v>249</v>
      </c>
      <c r="C145" s="61">
        <f>+C146</f>
        <v>406676372.39999998</v>
      </c>
    </row>
    <row r="146" spans="1:3" x14ac:dyDescent="0.25">
      <c r="A146" s="28" t="s">
        <v>250</v>
      </c>
      <c r="B146" s="40" t="s">
        <v>249</v>
      </c>
      <c r="C146" s="62">
        <f>+C147</f>
        <v>406676372.39999998</v>
      </c>
    </row>
    <row r="147" spans="1:3" x14ac:dyDescent="0.25">
      <c r="A147" s="28"/>
      <c r="B147" s="40" t="s">
        <v>251</v>
      </c>
      <c r="C147" s="62">
        <f>+C148+C149+C150</f>
        <v>406676372.39999998</v>
      </c>
    </row>
    <row r="148" spans="1:3" x14ac:dyDescent="0.25">
      <c r="A148" s="28"/>
      <c r="B148" s="40" t="s">
        <v>165</v>
      </c>
      <c r="C148" s="62">
        <v>348042823</v>
      </c>
    </row>
    <row r="149" spans="1:3" x14ac:dyDescent="0.25">
      <c r="A149" s="28"/>
      <c r="B149" s="40" t="s">
        <v>167</v>
      </c>
      <c r="C149" s="62">
        <v>41711477</v>
      </c>
    </row>
    <row r="150" spans="1:3" x14ac:dyDescent="0.25">
      <c r="A150" s="28"/>
      <c r="B150" s="40" t="s">
        <v>169</v>
      </c>
      <c r="C150" s="62">
        <v>16922072.399999999</v>
      </c>
    </row>
    <row r="151" spans="1:3" x14ac:dyDescent="0.25">
      <c r="A151" s="43">
        <v>9</v>
      </c>
      <c r="B151" s="63" t="s">
        <v>252</v>
      </c>
      <c r="C151" s="64">
        <f>+C152</f>
        <v>0</v>
      </c>
    </row>
    <row r="152" spans="1:3" x14ac:dyDescent="0.25">
      <c r="A152" s="28" t="s">
        <v>253</v>
      </c>
      <c r="B152" s="40" t="s">
        <v>254</v>
      </c>
      <c r="C152" s="62">
        <v>0</v>
      </c>
    </row>
    <row r="153" spans="1:3" x14ac:dyDescent="0.25">
      <c r="A153" s="43">
        <v>10</v>
      </c>
      <c r="B153" s="44" t="s">
        <v>255</v>
      </c>
      <c r="C153" s="65"/>
    </row>
    <row r="154" spans="1:3" x14ac:dyDescent="0.25">
      <c r="A154" s="20">
        <v>10.1</v>
      </c>
      <c r="B154" s="47" t="s">
        <v>256</v>
      </c>
      <c r="C154" s="66"/>
    </row>
    <row r="155" spans="1:3" ht="15.75" thickBot="1" x14ac:dyDescent="0.3">
      <c r="A155" s="67">
        <v>10.199999999999999</v>
      </c>
      <c r="B155" s="68" t="s">
        <v>257</v>
      </c>
      <c r="C155" s="69"/>
    </row>
  </sheetData>
  <mergeCells count="4">
    <mergeCell ref="A2:C2"/>
    <mergeCell ref="A3:C3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calendario 2021</vt:lpstr>
      <vt:lpstr>ley de Ingresos armonizada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vruiz</dc:creator>
  <cp:lastModifiedBy>X</cp:lastModifiedBy>
  <cp:lastPrinted>2010-04-09T16:59:57Z</cp:lastPrinted>
  <dcterms:created xsi:type="dcterms:W3CDTF">2010-04-07T18:17:31Z</dcterms:created>
  <dcterms:modified xsi:type="dcterms:W3CDTF">2021-04-23T19:04:36Z</dcterms:modified>
</cp:coreProperties>
</file>